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75" windowHeight="6075" tabRatio="376" activeTab="1"/>
  </bookViews>
  <sheets>
    <sheet name="Foglio0" sheetId="1" r:id="rId1"/>
    <sheet name="Foglio1" sheetId="2" r:id="rId2"/>
    <sheet name="Foglio2" sheetId="3" r:id="rId3"/>
    <sheet name="Ind. Direz.DSGA e SOST." sheetId="4" r:id="rId4"/>
    <sheet name="Attività F.I." sheetId="5" r:id="rId5"/>
    <sheet name="Relazione" sheetId="6" r:id="rId6"/>
    <sheet name="Progetti F.I." sheetId="7" r:id="rId7"/>
    <sheet name="P.01" sheetId="8" r:id="rId8"/>
    <sheet name="P.02" sheetId="9" r:id="rId9"/>
    <sheet name="P.03" sheetId="10" r:id="rId10"/>
    <sheet name="P.04" sheetId="11" r:id="rId11"/>
    <sheet name="P.05" sheetId="12" r:id="rId12"/>
    <sheet name="P.06" sheetId="13" r:id="rId13"/>
    <sheet name="P.07" sheetId="14" r:id="rId14"/>
    <sheet name="P.08" sheetId="15" r:id="rId15"/>
    <sheet name="P.09" sheetId="16" r:id="rId16"/>
    <sheet name="P.10" sheetId="17" r:id="rId17"/>
    <sheet name="P.11" sheetId="18" r:id="rId18"/>
    <sheet name="P.12" sheetId="19" r:id="rId19"/>
    <sheet name="P.13" sheetId="20" r:id="rId20"/>
    <sheet name="P.14" sheetId="21" r:id="rId21"/>
    <sheet name="P.15" sheetId="22" r:id="rId22"/>
    <sheet name="P.16" sheetId="23" r:id="rId23"/>
    <sheet name="P.17" sheetId="24" r:id="rId24"/>
    <sheet name="P.18" sheetId="25" r:id="rId25"/>
    <sheet name="P.19" sheetId="26" r:id="rId26"/>
    <sheet name="P.20" sheetId="27" r:id="rId27"/>
    <sheet name="P.21" sheetId="28" r:id="rId28"/>
    <sheet name="P.22" sheetId="29" r:id="rId29"/>
    <sheet name="P.23" sheetId="30" r:id="rId30"/>
    <sheet name="P.24" sheetId="31" r:id="rId31"/>
    <sheet name="P.25" sheetId="32" r:id="rId32"/>
    <sheet name="P.26" sheetId="33" r:id="rId33"/>
    <sheet name="P.27" sheetId="34" r:id="rId34"/>
    <sheet name="P.28" sheetId="35" r:id="rId35"/>
    <sheet name="P.29" sheetId="36" r:id="rId36"/>
    <sheet name="P.30" sheetId="37" r:id="rId37"/>
    <sheet name="Riepilogo Progetti" sheetId="38" r:id="rId38"/>
  </sheets>
  <definedNames>
    <definedName name="_xlnm.Print_Area" localSheetId="7">'P.01'!$A$1:$AK$24</definedName>
    <definedName name="_xlnm.Print_Area" localSheetId="8">'P.02'!$A$1:$AK$24</definedName>
    <definedName name="_xlnm.Print_Area" localSheetId="9">'P.03'!$A$1:$AK$24</definedName>
    <definedName name="_xlnm.Print_Area" localSheetId="10">'P.04'!$A$1:$AK$24</definedName>
    <definedName name="_xlnm.Print_Area" localSheetId="11">'P.05'!$A$1:$AK$24</definedName>
    <definedName name="_xlnm.Print_Area" localSheetId="12">'P.06'!$A$1:$AK$24</definedName>
    <definedName name="_xlnm.Print_Area" localSheetId="13">'P.07'!$A$1:$AK$24</definedName>
    <definedName name="_xlnm.Print_Area" localSheetId="14">'P.08'!$A$1:$AK$24</definedName>
    <definedName name="_xlnm.Print_Area" localSheetId="15">'P.09'!$A$1:$AK$24</definedName>
    <definedName name="_xlnm.Print_Area" localSheetId="16">'P.10'!$A$1:$AK$24</definedName>
    <definedName name="_xlnm.Print_Area" localSheetId="17">'P.11'!$A$1:$AK$24</definedName>
    <definedName name="_xlnm.Print_Area" localSheetId="18">'P.12'!$A$1:$AK$24</definedName>
    <definedName name="_xlnm.Print_Area" localSheetId="19">'P.13'!$A$1:$AK$24</definedName>
    <definedName name="_xlnm.Print_Area" localSheetId="20">'P.14'!$A$1:$AK$24</definedName>
    <definedName name="_xlnm.Print_Area" localSheetId="21">'P.15'!$A$1:$AK$24</definedName>
    <definedName name="_xlnm.Print_Area" localSheetId="22">'P.16'!$A$1:$AK$24</definedName>
    <definedName name="_xlnm.Print_Area" localSheetId="23">'P.17'!$A$1:$AK$24</definedName>
    <definedName name="_xlnm.Print_Area" localSheetId="24">'P.18'!$A$1:$AK$24</definedName>
    <definedName name="_xlnm.Print_Area" localSheetId="25">'P.19'!$A$1:$AK$24</definedName>
    <definedName name="_xlnm.Print_Area" localSheetId="26">'P.20'!$A$1:$AK$24</definedName>
    <definedName name="_xlnm.Print_Area" localSheetId="27">'P.21'!$A$1:$AK$24</definedName>
    <definedName name="_xlnm.Print_Area" localSheetId="28">'P.22'!$A$1:$AK$24</definedName>
    <definedName name="_xlnm.Print_Area" localSheetId="29">'P.23'!$A$1:$AK$24</definedName>
    <definedName name="_xlnm.Print_Area" localSheetId="30">'P.24'!$A$1:$AK$24</definedName>
    <definedName name="_xlnm.Print_Area" localSheetId="31">'P.25'!$A$1:$AK$24</definedName>
    <definedName name="_xlnm.Print_Area" localSheetId="32">'P.26'!$A$1:$AK$24</definedName>
    <definedName name="_xlnm.Print_Area" localSheetId="33">'P.27'!$A$1:$AK$24</definedName>
    <definedName name="_xlnm.Print_Area" localSheetId="34">'P.28'!$A$1:$AK$24</definedName>
    <definedName name="_xlnm.Print_Area" localSheetId="35">'P.29'!$A$1:$AK$24</definedName>
  </definedNames>
  <calcPr fullCalcOnLoad="1"/>
</workbook>
</file>

<file path=xl/comments4.xml><?xml version="1.0" encoding="utf-8"?>
<comments xmlns="http://schemas.openxmlformats.org/spreadsheetml/2006/main">
  <authors>
    <author>Placido Olivieri</author>
  </authors>
  <commentList>
    <comment ref="E10" authorId="0">
      <text>
        <r>
          <rPr>
            <b/>
            <sz val="8"/>
            <rFont val="Tahoma"/>
            <family val="0"/>
          </rPr>
          <t>Inserire il numero delle aziende agrarie</t>
        </r>
        <r>
          <rPr>
            <sz val="8"/>
            <rFont val="Tahoma"/>
            <family val="0"/>
          </rPr>
          <t xml:space="preserve">
</t>
        </r>
      </text>
    </comment>
    <comment ref="E14" authorId="0">
      <text>
        <r>
          <rPr>
            <b/>
            <sz val="8"/>
            <rFont val="Tahoma"/>
            <family val="0"/>
          </rPr>
          <t>Inserire il numero 1 se presenti</t>
        </r>
        <r>
          <rPr>
            <sz val="8"/>
            <rFont val="Tahoma"/>
            <family val="0"/>
          </rPr>
          <t xml:space="preserve">
</t>
        </r>
      </text>
    </comment>
    <comment ref="E12" authorId="0">
      <text>
        <r>
          <rPr>
            <b/>
            <sz val="8"/>
            <rFont val="Tahoma"/>
            <family val="0"/>
          </rPr>
          <t>Inserire il numero 1 se presenti</t>
        </r>
        <r>
          <rPr>
            <sz val="8"/>
            <rFont val="Tahoma"/>
            <family val="0"/>
          </rPr>
          <t xml:space="preserve">
</t>
        </r>
      </text>
    </comment>
    <comment ref="E11" authorId="0">
      <text>
        <r>
          <rPr>
            <b/>
            <sz val="8"/>
            <rFont val="Tahoma"/>
            <family val="0"/>
          </rPr>
          <t>Inserire il numero dei convitti annessi</t>
        </r>
        <r>
          <rPr>
            <sz val="8"/>
            <rFont val="Tahoma"/>
            <family val="0"/>
          </rPr>
          <t xml:space="preserve">
</t>
        </r>
      </text>
    </comment>
  </commentList>
</comments>
</file>

<file path=xl/sharedStrings.xml><?xml version="1.0" encoding="utf-8"?>
<sst xmlns="http://schemas.openxmlformats.org/spreadsheetml/2006/main" count="1362" uniqueCount="299">
  <si>
    <t>R i t e n u t e          D i p e n d e n t i</t>
  </si>
  <si>
    <t>Inpdap</t>
  </si>
  <si>
    <t>F. C.</t>
  </si>
  <si>
    <t xml:space="preserve">C o n t r i b u t i          S t a t o  </t>
  </si>
  <si>
    <t>Irap</t>
  </si>
  <si>
    <t>Anno scolastico                              corrente</t>
  </si>
  <si>
    <t>Anno scolastico precedente</t>
  </si>
  <si>
    <t>Esercizio corrente</t>
  </si>
  <si>
    <t>Esercizio precedente</t>
  </si>
  <si>
    <t xml:space="preserve">Irpef </t>
  </si>
  <si>
    <t>Anno scolastico</t>
  </si>
  <si>
    <t>Inpdap Stato</t>
  </si>
  <si>
    <t>Importi</t>
  </si>
  <si>
    <t>Corsi recupero docenti</t>
  </si>
  <si>
    <t>Atiività insegnamento docenti</t>
  </si>
  <si>
    <t>Attività non insegnamento docenti</t>
  </si>
  <si>
    <t>Coordinatore Amm/vo</t>
  </si>
  <si>
    <t>Assistenti Amm/vi</t>
  </si>
  <si>
    <t>Collaboratore scol/co</t>
  </si>
  <si>
    <t>Irap Stato</t>
  </si>
  <si>
    <t>INSERIRE I DATI NELLE SOLE CASELLE DI COLORE BLEU</t>
  </si>
  <si>
    <t>T o t a l e</t>
  </si>
  <si>
    <t>VOCE</t>
  </si>
  <si>
    <t>IMPORTO</t>
  </si>
  <si>
    <t>Quota variabile spettante corrisposta dalla scuola</t>
  </si>
  <si>
    <t>INDENNITA'   LORDA</t>
  </si>
  <si>
    <t>TOTALE</t>
  </si>
  <si>
    <t>INPDAP</t>
  </si>
  <si>
    <t>Quota fissa spettante al D.S.G.A.</t>
  </si>
  <si>
    <t>Compenso individuale accessorio</t>
  </si>
  <si>
    <t>x</t>
  </si>
  <si>
    <t>Differenza</t>
  </si>
  <si>
    <t>-</t>
  </si>
  <si>
    <t>Quota annua assegnata al DSGA</t>
  </si>
  <si>
    <t>T O T A L E</t>
  </si>
  <si>
    <t>+</t>
  </si>
  <si>
    <t>Importo lordo giornaliero</t>
  </si>
  <si>
    <t>:</t>
  </si>
  <si>
    <t>Numero giorni previsti per la sostituzione del   D.S.G.A.</t>
  </si>
  <si>
    <t>INDENNITA'  LORDA</t>
  </si>
  <si>
    <t>TOTOLE COMPLESSIVO LORDO</t>
  </si>
  <si>
    <t>Tfr Stato</t>
  </si>
  <si>
    <t>Inps Stato</t>
  </si>
  <si>
    <t>Parametro</t>
  </si>
  <si>
    <t>Docenti</t>
  </si>
  <si>
    <t>A.T.A.</t>
  </si>
  <si>
    <t>Compensi netti</t>
  </si>
  <si>
    <t>Espero Stato</t>
  </si>
  <si>
    <t>Add/le Regionale</t>
  </si>
  <si>
    <t>DOCENTI</t>
  </si>
  <si>
    <t>A T A</t>
  </si>
  <si>
    <t>COMPENSI SPETTANTI sul FONDO di ISTITUTO</t>
  </si>
  <si>
    <t>A   T   T   I   V   I   T   A'</t>
  </si>
  <si>
    <t>Docenti collaboratori del Dirigente Scolastico:</t>
  </si>
  <si>
    <t>Collaboratore con incarico di sostituzione</t>
  </si>
  <si>
    <t>Secondo collaboratore</t>
  </si>
  <si>
    <t>Totale</t>
  </si>
  <si>
    <t>Prestazioni aggiuntive eventualmente svolte dal Personale A.T.A.</t>
  </si>
  <si>
    <t>Coord.Am</t>
  </si>
  <si>
    <t>ore</t>
  </si>
  <si>
    <t>a</t>
  </si>
  <si>
    <t>Ass. Amm.</t>
  </si>
  <si>
    <t>Coll. Scol.</t>
  </si>
  <si>
    <r>
      <t xml:space="preserve">indennità </t>
    </r>
    <r>
      <rPr>
        <b/>
        <sz val="14"/>
        <rFont val="Arial"/>
        <family val="2"/>
      </rPr>
      <t>di</t>
    </r>
    <r>
      <rPr>
        <b/>
        <sz val="14"/>
        <rFont val="Algerian"/>
        <family val="5"/>
      </rPr>
      <t xml:space="preserve"> direzione DSGA </t>
    </r>
    <r>
      <rPr>
        <b/>
        <sz val="14"/>
        <rFont val="Arial"/>
        <family val="2"/>
      </rPr>
      <t>e</t>
    </r>
    <r>
      <rPr>
        <b/>
        <sz val="14"/>
        <rFont val="Algerian"/>
        <family val="5"/>
      </rPr>
      <t xml:space="preserve"> sostituto</t>
    </r>
  </si>
  <si>
    <t>Ipef supplenti</t>
  </si>
  <si>
    <t>RETRIBUZIONE ORE su PROGETTI/ATTIVITA' a carico del</t>
  </si>
  <si>
    <t>F O N D O     d i     I S T I T U T O</t>
  </si>
  <si>
    <t>////</t>
  </si>
  <si>
    <t>n. ORE</t>
  </si>
  <si>
    <t>L O R D O</t>
  </si>
  <si>
    <t>R I T E N U T E</t>
  </si>
  <si>
    <t>IMPONIBILE</t>
  </si>
  <si>
    <t>IRPEF</t>
  </si>
  <si>
    <t>N E T T O</t>
  </si>
  <si>
    <t xml:space="preserve">A T A </t>
  </si>
  <si>
    <t>IMPEGNI                               sul                          FONDO                         di                                          ISTITUTO</t>
  </si>
  <si>
    <t>Irpef dipendenti</t>
  </si>
  <si>
    <t>Inpdap dipendenti</t>
  </si>
  <si>
    <t>F. C. dipendenti</t>
  </si>
  <si>
    <t>Altre spese sul Progetto</t>
  </si>
  <si>
    <t>TOTALE PROGETTO</t>
  </si>
  <si>
    <r>
      <t xml:space="preserve"> Progetto   </t>
    </r>
    <r>
      <rPr>
        <b/>
        <sz val="18"/>
        <rFont val="Arial"/>
        <family val="2"/>
      </rPr>
      <t>n.</t>
    </r>
  </si>
  <si>
    <t>Progetto n.</t>
  </si>
  <si>
    <t>COMPENSI sul FONDO di ISTITUTO</t>
  </si>
  <si>
    <t>P   R   O   G   E   T   T   I</t>
  </si>
  <si>
    <t>Totale   Ata</t>
  </si>
  <si>
    <t>Totale   Docenti</t>
  </si>
  <si>
    <t>F.C. Stato</t>
  </si>
  <si>
    <t>Espero dipendenti</t>
  </si>
  <si>
    <t>Add/le Comunale</t>
  </si>
  <si>
    <t>IMPORTO                      correlato alla complessità</t>
  </si>
  <si>
    <t>Indennità                                  di Direzione                           4/12</t>
  </si>
  <si>
    <t>Indennità                                  di Direzione                           8/12</t>
  </si>
  <si>
    <t>Ata</t>
  </si>
  <si>
    <t>Anno</t>
  </si>
  <si>
    <t>Scolastico</t>
  </si>
  <si>
    <t>Esercizio</t>
  </si>
  <si>
    <t>Finanziario</t>
  </si>
  <si>
    <t>IL DIRETTORE dei SERVIZI GENERALI e AMMINISTRATIVI</t>
  </si>
  <si>
    <t>C   E   R   T   I   F   I   C   A</t>
  </si>
  <si>
    <t xml:space="preserve">              I compensi orari delle prestazioni, riferiti alle attività e ai progetti, sono stati calcolati, per il personale docente e A.T.A., sulla base degli importi indicati nelle tabelle n.5 e n.6 allegate al C.C.N.L. in data 29.11.2007.</t>
  </si>
  <si>
    <t xml:space="preserve">              I dati nei prospetti quì allegati, nella descrizione e nella quantificazione di spesa, tengono rigorosamente conto della contrattazione integrativa d'istituto al cui verbale si fa espresso riferimento.</t>
  </si>
  <si>
    <t>Attività</t>
  </si>
  <si>
    <t>Progetti</t>
  </si>
  <si>
    <t>TOTALE complessivo degli IMPEGNI</t>
  </si>
  <si>
    <t>Attività da programmare</t>
  </si>
  <si>
    <t>Descrizione</t>
  </si>
  <si>
    <t>A T T I V I T A'</t>
  </si>
  <si>
    <t xml:space="preserve">Importo </t>
  </si>
  <si>
    <t>Collaboratori Dirigente Scolastico</t>
  </si>
  <si>
    <t>Prestazioni lavoro straordinario A.T.A.</t>
  </si>
  <si>
    <t>Altre Attività Docenti</t>
  </si>
  <si>
    <t>Altre Attività A.T.A.</t>
  </si>
  <si>
    <t>Totale Attività</t>
  </si>
  <si>
    <t>P R O G E T T I</t>
  </si>
  <si>
    <t>Totale Progetti</t>
  </si>
  <si>
    <t>IMPEGNI</t>
  </si>
  <si>
    <t>D E S C R I Z I O N E</t>
  </si>
  <si>
    <t>%</t>
  </si>
  <si>
    <t>Impegnati flessibilità didattica</t>
  </si>
  <si>
    <t>Ore aggiuntive non di insegnamento</t>
  </si>
  <si>
    <t>Collaboratori del Dirigente Scolastico</t>
  </si>
  <si>
    <t>Altri compensi</t>
  </si>
  <si>
    <t>Attività aggiuntive su progetti</t>
  </si>
  <si>
    <t>Prestazioni ex lavoro straordinario</t>
  </si>
  <si>
    <t>Altre attività</t>
  </si>
  <si>
    <t>Ind. Direzione DSGA e Sostituto</t>
  </si>
  <si>
    <t>IL DIRETTORE S.G.A.</t>
  </si>
  <si>
    <t>Economie esercizio</t>
  </si>
  <si>
    <t>Finanziamento esercizio</t>
  </si>
  <si>
    <t>Totale complessivo</t>
  </si>
  <si>
    <t>Spese complessivamente impegnate</t>
  </si>
  <si>
    <t>Percentuale complessiva di spesa</t>
  </si>
  <si>
    <t>FONDO   di   ISTITUTO</t>
  </si>
  <si>
    <r>
      <t xml:space="preserve">             Nei prospetti che seguono, vengono analiticamente indicati le singole </t>
    </r>
    <r>
      <rPr>
        <b/>
        <sz val="12"/>
        <rFont val="Rockwell Extra Bold"/>
        <family val="1"/>
      </rPr>
      <t>attività</t>
    </r>
    <r>
      <rPr>
        <b/>
        <sz val="12"/>
        <rFont val="Arial"/>
        <family val="2"/>
      </rPr>
      <t xml:space="preserve"> e i singoli </t>
    </r>
    <r>
      <rPr>
        <b/>
        <sz val="12"/>
        <rFont val="Rockwell Extra Bold"/>
        <family val="1"/>
      </rPr>
      <t>progetti</t>
    </r>
    <r>
      <rPr>
        <b/>
        <sz val="12"/>
        <rFont val="Arial"/>
        <family val="2"/>
      </rPr>
      <t>, desunti dalle schede descrittive, con accanto segnato il relativo impegno di spesa, determinato al lordo Dipendente per il cedolino unico e al lordo Stato per il Programma Annuale, desunto dalle schede finanziarie.</t>
    </r>
  </si>
  <si>
    <t>E  N  T  R  A  T  E</t>
  </si>
  <si>
    <t>COMPENSI FONDO di ISTITUTO</t>
  </si>
  <si>
    <r>
      <t xml:space="preserve">TOTALE FONDO </t>
    </r>
    <r>
      <rPr>
        <sz val="16"/>
        <rFont val="Bodoni MT Black"/>
        <family val="1"/>
      </rPr>
      <t>lordo dipendente</t>
    </r>
  </si>
  <si>
    <t>Indennità Direzione DSGA e Sostituto</t>
  </si>
  <si>
    <r>
      <t xml:space="preserve">R I P A R T I Z I O N E        delle        P R E S T A Z I O N I        sui                                                                             </t>
    </r>
    <r>
      <rPr>
        <sz val="20"/>
        <color indexed="17"/>
        <rFont val="Aachen BT"/>
        <family val="1"/>
      </rPr>
      <t>P     R     O     G     E     T     T     I</t>
    </r>
  </si>
  <si>
    <t>T  O  T  A  L  E</t>
  </si>
  <si>
    <t>Corsi di Recupero Docenti</t>
  </si>
  <si>
    <t>Corsi Recupero Docenti</t>
  </si>
  <si>
    <t>Att. Agg. Non ins/to Docenti</t>
  </si>
  <si>
    <t>Att. Agg. Ins/to Docenti</t>
  </si>
  <si>
    <t>Attività aggiuntive ATA</t>
  </si>
  <si>
    <t>Attività aggiuntive Personale A.T.A.</t>
  </si>
  <si>
    <t>Attività di insegnamento Docenti</t>
  </si>
  <si>
    <t>Attività di non insegnamento Docenti</t>
  </si>
  <si>
    <t>Ore di recupero</t>
  </si>
  <si>
    <t>Ore aggiuntive di insegnamento</t>
  </si>
  <si>
    <t>PRESTAZIONI  AGGIUNTIVE  DOCENTI  e  A.T.A.</t>
  </si>
  <si>
    <t>PERCENTUALE  degli  IMPEGNI                            FONDO di ISTITUTO</t>
  </si>
  <si>
    <t>2011/2012</t>
  </si>
  <si>
    <t>2012/2013</t>
  </si>
  <si>
    <t xml:space="preserve">RIEPILOGO IMPEGNI di SPESA </t>
  </si>
  <si>
    <t>RIPARTIZIONE delle RISORSE</t>
  </si>
  <si>
    <r>
      <t>a)</t>
    </r>
    <r>
      <rPr>
        <sz val="10"/>
        <rFont val="Aachen BT"/>
        <family val="1"/>
      </rPr>
      <t xml:space="preserve"> Azienda agraria</t>
    </r>
  </si>
  <si>
    <r>
      <t xml:space="preserve">b) </t>
    </r>
    <r>
      <rPr>
        <sz val="10"/>
        <rFont val="Aachen BT"/>
        <family val="1"/>
      </rPr>
      <t>Convitti ed educandati annessi</t>
    </r>
  </si>
  <si>
    <r>
      <t xml:space="preserve">c) </t>
    </r>
    <r>
      <rPr>
        <sz val="10"/>
        <rFont val="Aachen BT"/>
        <family val="1"/>
      </rPr>
      <t>Istituti verticalizzati ed istituti con almeno due punti di erogazione del servizio scolastico, istituti di secondo grado aggregati e istituti tecnici, professionali e d'arte con laboratori e/o reparti di lavorazione</t>
    </r>
  </si>
  <si>
    <r>
      <t xml:space="preserve">d) </t>
    </r>
    <r>
      <rPr>
        <sz val="10"/>
        <rFont val="Aachen BT"/>
        <family val="1"/>
      </rPr>
      <t>Istituzioni non rientranti nelle tipologie di cui alla lettera c)</t>
    </r>
  </si>
  <si>
    <r>
      <t xml:space="preserve">e) </t>
    </r>
    <r>
      <rPr>
        <sz val="10"/>
        <rFont val="Aachen BT"/>
        <family val="1"/>
      </rPr>
      <t>Complessità organizzativa</t>
    </r>
    <r>
      <rPr>
        <sz val="12"/>
        <rFont val="Aachen BT"/>
        <family val="1"/>
      </rPr>
      <t xml:space="preserve"> </t>
    </r>
    <r>
      <rPr>
        <sz val="8"/>
        <rFont val="Arial Black"/>
        <family val="2"/>
      </rPr>
      <t>valore unitario da moltiplicare per il numero del personale docente e ATA in organico di diritto</t>
    </r>
  </si>
  <si>
    <r>
      <t>INDENNITA' di DIREZIONE</t>
    </r>
    <r>
      <rPr>
        <sz val="12"/>
        <rFont val="Arial Black"/>
        <family val="2"/>
      </rPr>
      <t xml:space="preserve"> all' </t>
    </r>
    <r>
      <rPr>
        <sz val="16"/>
        <rFont val="Aachen BT"/>
        <family val="1"/>
      </rPr>
      <t>ASSISTENTE AMMINISTRAIVO VICARIO</t>
    </r>
  </si>
  <si>
    <r>
      <t xml:space="preserve">FOGLIO di CALCOLO per la DETERMINAZIONE della                                                 </t>
    </r>
    <r>
      <rPr>
        <sz val="16"/>
        <rFont val="Aachen BT"/>
        <family val="1"/>
      </rPr>
      <t>INDENNITA' di DIREZIONE</t>
    </r>
    <r>
      <rPr>
        <sz val="12"/>
        <rFont val="Arial Black"/>
        <family val="2"/>
      </rPr>
      <t xml:space="preserve">                                                                               al </t>
    </r>
    <r>
      <rPr>
        <sz val="16"/>
        <rFont val="Aachen BT"/>
        <family val="1"/>
      </rPr>
      <t xml:space="preserve">D.S.G.A. e SOSTITUTO </t>
    </r>
  </si>
  <si>
    <t xml:space="preserve">INSERIRE I DATI NELLE SOLE CASELLE </t>
  </si>
  <si>
    <t>DI COLORE BLEU</t>
  </si>
  <si>
    <t xml:space="preserve">               Ai sensi e per gli effetti previsti dalla circolare del M.E.F. n.25 del 19.07.2012, concernente la relazione tecnico-finanziaria e la compatibilità finanziaria dei contratti integrativi di Istituto.</t>
  </si>
  <si>
    <t>M.  O.  F.</t>
  </si>
  <si>
    <t>Riferimento Organico di diritto</t>
  </si>
  <si>
    <t>Fondo  di  Istituto</t>
  </si>
  <si>
    <t>PUNTI EROG. SERVIZIO</t>
  </si>
  <si>
    <t>Fondo d'Istituto</t>
  </si>
  <si>
    <t>Ind. Direz. DSGA e sostituto</t>
  </si>
  <si>
    <t>Fondo d'Istituto da contrattare</t>
  </si>
  <si>
    <t>Funzioni  docenti</t>
  </si>
  <si>
    <t>Totale Funzioni docenti</t>
  </si>
  <si>
    <t>Incarichi  A.T.A.</t>
  </si>
  <si>
    <t>Ore  eccedenti</t>
  </si>
  <si>
    <t>Totale Ore eccedenti</t>
  </si>
  <si>
    <t>Attività  sportiva</t>
  </si>
  <si>
    <t>Totale Attività sportiva</t>
  </si>
  <si>
    <r>
      <t>LORDO  DIPENDENTE</t>
    </r>
    <r>
      <rPr>
        <sz val="12"/>
        <rFont val="Cooper Black"/>
        <family val="1"/>
      </rPr>
      <t xml:space="preserve"> CEDOLINO UNICO</t>
    </r>
  </si>
  <si>
    <t>TOTALE COMPLESSIVO</t>
  </si>
  <si>
    <t>RELAZIONE     TECNICO  -  FINANZIARIA                 sulla                                                                        CONTRATTAZIONE INTEGRATIVA</t>
  </si>
  <si>
    <r>
      <t xml:space="preserve">ai fini del controllo di competenza dei Revisori dei conti, previsto dall'art.40/bis, comma 1, del D. L.vo n.165/2001 e successive modifiche e integrazioni, che la </t>
    </r>
    <r>
      <rPr>
        <b/>
        <sz val="12"/>
        <rFont val="Rockwell"/>
        <family val="1"/>
      </rPr>
      <t>gestione delle RISORSE</t>
    </r>
    <r>
      <rPr>
        <b/>
        <sz val="12"/>
        <rFont val="Arial"/>
        <family val="2"/>
      </rPr>
      <t xml:space="preserve"> non risulta in contrasto con i vincoli di bilancio e non comporta oneri aggiuntivi ai finanziamenti erogati alla scuola nel contesto delle assegnazioni spettanti e, in riferimento al personale, non determina effetti economici che trovano contabilizzazione e proposta di certificazione all'esterno dei fondi per contrattazione integrativa. </t>
    </r>
  </si>
  <si>
    <t xml:space="preserve">               Gli impegni di spesa sono compatibili con le entrate accertate, come di seguito viene dettagliatamente indicato attraverso la compilazione dei 4 moduli previsti dalla Circolare MEF sopra indicata.</t>
  </si>
  <si>
    <t>Modulo n.1</t>
  </si>
  <si>
    <t>Costituzione del FONDO per la contrattazione integrativa</t>
  </si>
  <si>
    <t>D e s c r i z i o n e</t>
  </si>
  <si>
    <t>LORDO DIPENDENTE</t>
  </si>
  <si>
    <t>RISORSE FISSE</t>
  </si>
  <si>
    <t>RISORSE VARIABILI</t>
  </si>
  <si>
    <t>Sezione I^</t>
  </si>
  <si>
    <t>Sezione II^</t>
  </si>
  <si>
    <r>
      <t xml:space="preserve">TOTALE </t>
    </r>
    <r>
      <rPr>
        <sz val="10"/>
        <rFont val="Cooper Black"/>
        <family val="1"/>
      </rPr>
      <t>COMPLESSIVO</t>
    </r>
  </si>
  <si>
    <t>Sezione III^</t>
  </si>
  <si>
    <t>Sezione IV^</t>
  </si>
  <si>
    <t>Sintesi della costituzione del FONDO sottoposto a certificazione</t>
  </si>
  <si>
    <t>Risorse fisse</t>
  </si>
  <si>
    <t>Sezione II^ :</t>
  </si>
  <si>
    <t>Sezione   I^ :</t>
  </si>
  <si>
    <t>Risorse variabili</t>
  </si>
  <si>
    <t>Sezione V^</t>
  </si>
  <si>
    <t>Decurtazione del Fondo</t>
  </si>
  <si>
    <t>Risorse temporaneamente allocate all'esterno del fondo</t>
  </si>
  <si>
    <t>Modulo n.2</t>
  </si>
  <si>
    <t>Definizione delle poste di destinazione del Fondo per la contrattazione integrativa</t>
  </si>
  <si>
    <t>Adempimento non di pertinenza dell'istituzione scolastica</t>
  </si>
  <si>
    <t>Destinazioni non disponibili alla contrattazione integrativa o comunque non regolate specificamente dal Contratto Integrativo sottoposto a certificazione</t>
  </si>
  <si>
    <t>S P E S E</t>
  </si>
  <si>
    <t>c e d o l i n o        u n i c o</t>
  </si>
  <si>
    <t>Economie Fondo d'Istituto</t>
  </si>
  <si>
    <t>Destinazioni specificatamente regolate dal contratto integrativo di istituto</t>
  </si>
  <si>
    <r>
      <t>INDENNITA' di DIREZIONE</t>
    </r>
    <r>
      <rPr>
        <sz val="12"/>
        <rFont val="Arial Black"/>
        <family val="2"/>
      </rPr>
      <t xml:space="preserve">                                                                                 al </t>
    </r>
    <r>
      <rPr>
        <sz val="14"/>
        <rFont val="Aachen BT"/>
        <family val="1"/>
      </rPr>
      <t>DIRETTORE SERVIZI GENERALI e AMMINISTRATIVI</t>
    </r>
  </si>
  <si>
    <t>Altre Spese sul Cedolino Unico</t>
  </si>
  <si>
    <t>Totale Spese Cedolino Unico</t>
  </si>
  <si>
    <t xml:space="preserve">               La disponibilità delle risorse, per l'anno scolastico di riferimento, è determinata secondo i parametri indicati nel Prospetto MOF (Risorse fisse),  e dalle economie alla data del 31 agosto dell'anno precedente (Risorse variabili), al lordo dipendente.</t>
  </si>
  <si>
    <t>C E D O L I N O       U N I C O</t>
  </si>
  <si>
    <t>Destinazioni ancora da regolare</t>
  </si>
  <si>
    <t>LORDO   DIPENDENTE</t>
  </si>
  <si>
    <t>Sintesi della definizione delle poste di destinazione del Fondo per la contrattazione integrativa d'istituto sottoposto a certificazione</t>
  </si>
  <si>
    <t>Totale Sezione    I^</t>
  </si>
  <si>
    <t>Totale Sezione   II^</t>
  </si>
  <si>
    <t>Totale Sezione  III^</t>
  </si>
  <si>
    <t>non di pertinenza della scuola</t>
  </si>
  <si>
    <t>Destinazioni temporaneamente allocate all'esterno del Fondo</t>
  </si>
  <si>
    <t>Sezione VI^</t>
  </si>
  <si>
    <t>Attestazione motivata, dal punto di vista tecnico-finanziario, del rispetto dei vincoli di carattere generale</t>
  </si>
  <si>
    <t>I vincoli di carattere generale, imposti dalle assegnazioni ministeriali, dal P.O.F. e dalle tabelle retributive previste dal vigente C.C.N.L. sono stati pienamente rispettati e gli impegni di spesa previsti sono in essi contenuti come si evince dal quadro ripilogativo appresso indicato:</t>
  </si>
  <si>
    <t>indicazioni      LORDO      DIPENDENTE</t>
  </si>
  <si>
    <t>Finanziamento</t>
  </si>
  <si>
    <t>Economie 31/8 o 31/12</t>
  </si>
  <si>
    <t>Disponibilità</t>
  </si>
  <si>
    <t>Impegni</t>
  </si>
  <si>
    <t>Somma                              non utilizzata</t>
  </si>
  <si>
    <t>D e s c i z i o n e</t>
  </si>
  <si>
    <t>Schema generale riassuntivo del Fondo (MOF) per la contrattazione integrativa e confronto con il corrispondente dell'anno precedente</t>
  </si>
  <si>
    <t>Fondo disponibile</t>
  </si>
  <si>
    <t>Fondo impegnato</t>
  </si>
  <si>
    <t>Fondo certificato</t>
  </si>
  <si>
    <t>Modulo n.3</t>
  </si>
  <si>
    <t>Modulo n.4</t>
  </si>
  <si>
    <t>Compatibilità economico finanziaria e modalità di copertura del Fondo con riferimento agli strumenti annuali di bilancio</t>
  </si>
  <si>
    <t>Esposizione finalizzata alla verifica che gli strumenti della contabilità economico-finanziaria dell'Istituzione scolastica presidiano correttamente il limiti di spesa del Fondo nella fase programmatoria di gestione</t>
  </si>
  <si>
    <t>Tutte le somme previste nella fase di programmazione vengono allocate, per quanto di competenza dell'istituzione scolastica, nella gestione del cedolino unico, al lordo dipendente, su specifico capitolo di bilancio, attraverso i relativi piani gestionali ed i codici sottocompensi. Pertanto, è possibile effettuare una costante verifica tra disponibilità ed impegni di spesa al fine di evitare l'eventuale pagamento di somme non coperte dal relativo finanziamento.</t>
  </si>
  <si>
    <t>Esposizione finalizzata alla verifica a consuntivo che il limite di spesa del Fondo dell'anno precedente risulta rispettato</t>
  </si>
  <si>
    <t>Verifica delle disponibilità finanziarie dell'Amministrazione ai fini della copertura delle diverse voci di destinazione del Fondo</t>
  </si>
  <si>
    <t>La verifica delle disponibilità finanziarie è stata puntualmente effettuata sia per quanto attiene ai finanziamenti che per quanto concerne le economie riferite all'anno precedente. Le diverse voci di destinazione del Fondo, rilevabili dalla presente relazione, dal Prospetto relativo alle Attività e dai Prospetti relativi ai Progetti, sono contenute nel limite degli stanziamenti e delle economie e saranno gestite secondo le norme di contabilità, nel rispetto delle disposizioni all'uopo impartite.</t>
  </si>
  <si>
    <t>B I L A N C I O        S C U O L A</t>
  </si>
  <si>
    <t>LORDO STATO</t>
  </si>
  <si>
    <t>LORDO DIP.</t>
  </si>
  <si>
    <t>TOTALE RISORSE</t>
  </si>
  <si>
    <t>Aree a rischio:DOCENTI</t>
  </si>
  <si>
    <t>Aree a rischio:ATA</t>
  </si>
  <si>
    <r>
      <t xml:space="preserve">Corsi Recupero </t>
    </r>
    <r>
      <rPr>
        <sz val="10"/>
        <rFont val="Arial Black"/>
        <family val="2"/>
      </rPr>
      <t>non da FIS</t>
    </r>
  </si>
  <si>
    <t>Legge 440:DOCENTI</t>
  </si>
  <si>
    <t>Legge 440:ATA</t>
  </si>
  <si>
    <t>PON: Retribuz. DOCENTI</t>
  </si>
  <si>
    <t>PON: Retribuz. ATA</t>
  </si>
  <si>
    <t>PON: Retribuz. D.S.</t>
  </si>
  <si>
    <t>PON: Retribuz. D.S.G.A.</t>
  </si>
  <si>
    <t>Quota riservata alla retribuzione del Personale</t>
  </si>
  <si>
    <t>da indicare</t>
  </si>
  <si>
    <t>LORDO</t>
  </si>
  <si>
    <t>STATO</t>
  </si>
  <si>
    <t>DIPENDENTE</t>
  </si>
  <si>
    <r>
      <t xml:space="preserve">Sintesi </t>
    </r>
    <r>
      <rPr>
        <sz val="10"/>
        <rFont val="Arial Black"/>
        <family val="2"/>
      </rPr>
      <t>della costituzione</t>
    </r>
    <r>
      <rPr>
        <sz val="11"/>
        <rFont val="Arial Black"/>
        <family val="2"/>
      </rPr>
      <t xml:space="preserve"> </t>
    </r>
    <r>
      <rPr>
        <sz val="10"/>
        <rFont val="Arial Black"/>
        <family val="2"/>
      </rPr>
      <t>dei</t>
    </r>
    <r>
      <rPr>
        <sz val="11"/>
        <rFont val="Arial Black"/>
        <family val="2"/>
      </rPr>
      <t xml:space="preserve"> FINANZIAMENTI </t>
    </r>
    <r>
      <rPr>
        <sz val="10"/>
        <rFont val="Arial Black"/>
        <family val="2"/>
      </rPr>
      <t>sottoposti a</t>
    </r>
    <r>
      <rPr>
        <sz val="11"/>
        <rFont val="Arial Black"/>
        <family val="2"/>
      </rPr>
      <t xml:space="preserve"> certificazione</t>
    </r>
  </si>
  <si>
    <t>Valgono le medesime indicazioni di cui al cedolino unico</t>
  </si>
  <si>
    <t>Definizione delle poste di destinazione deI FINANZIAMENTI per la contrattazione integrativa</t>
  </si>
  <si>
    <t>Sintesi della definizione delle poste di destinazione dei FINANZIAMENTI per la contrattazione integrativa d'istituto sottoposto a certificazione</t>
  </si>
  <si>
    <t>DIP.</t>
  </si>
  <si>
    <t>DISPONIBILITA'</t>
  </si>
  <si>
    <t>ECONOMIE</t>
  </si>
  <si>
    <t>Non può esistere riferimento all'anno precedente</t>
  </si>
  <si>
    <t>Compilare a progetti da P01 in poi</t>
  </si>
  <si>
    <t>A…come arte</t>
  </si>
  <si>
    <t>A Passo di danza</t>
  </si>
  <si>
    <t>Recupero e potenziamento</t>
  </si>
  <si>
    <t>Pallavolo</t>
  </si>
  <si>
    <t>Creatività animaz. Teatrale</t>
  </si>
  <si>
    <t>Istruzione domiciliare</t>
  </si>
  <si>
    <t>coro infanzia e primaria</t>
  </si>
  <si>
    <t>Teatro scuola media</t>
  </si>
  <si>
    <t>Decoupage</t>
  </si>
  <si>
    <t>Informatica</t>
  </si>
  <si>
    <t>Coro Media</t>
  </si>
  <si>
    <t>Ore eccedenti media</t>
  </si>
  <si>
    <t xml:space="preserve">Scuola sicura </t>
  </si>
  <si>
    <t>Acconto</t>
  </si>
  <si>
    <t>Saldo</t>
  </si>
  <si>
    <t>Quota per punto di organico</t>
  </si>
  <si>
    <t>Quota att/tà didattiche recupero</t>
  </si>
  <si>
    <t>Economie 31/08 o 31/12</t>
  </si>
  <si>
    <t>TOTALE RISORSE               CEDOLINO UNICO                           da contrattare</t>
  </si>
  <si>
    <t>Totale assegnazione</t>
  </si>
  <si>
    <t>Totale Incarichi ATA</t>
  </si>
  <si>
    <t>Insegnanti flessibilità didattica</t>
  </si>
  <si>
    <t>(x)</t>
  </si>
  <si>
    <t>Il calcolo viene effettuato tenendo conto dell'acconto e del saldo lordo dipendente.</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</si>
</sst>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
    <numFmt numFmtId="171" formatCode="_-* #,##0.000_-;\-* #,##0.000_-;_-* &quot;-&quot;??_-;_-@_-"/>
    <numFmt numFmtId="172" formatCode="&quot;Sì&quot;;&quot;Sì&quot;;&quot;No&quot;"/>
    <numFmt numFmtId="173" formatCode="&quot;Vero&quot;;&quot;Vero&quot;;&quot;Falso&quot;"/>
    <numFmt numFmtId="174" formatCode="&quot;Attivo&quot;;&quot;Attivo&quot;;&quot;Disattivo&quot;"/>
    <numFmt numFmtId="175" formatCode="0.0000"/>
    <numFmt numFmtId="176" formatCode="#,##0.00_ ;\-#,##0.00\ "/>
    <numFmt numFmtId="177" formatCode="0.00000"/>
    <numFmt numFmtId="178" formatCode="0.000000"/>
    <numFmt numFmtId="179" formatCode="0.0"/>
    <numFmt numFmtId="180" formatCode="#,##0.0"/>
    <numFmt numFmtId="181" formatCode="#,##0.000"/>
    <numFmt numFmtId="182" formatCode="_-* #,##0.0000_-;\-* #,##0.0000_-;_-* &quot;-&quot;??_-;_-@_-"/>
    <numFmt numFmtId="183" formatCode="_-* #,##0.0_-;\-* #,##0.0_-;_-* &quot;-&quot;??_-;_-@_-"/>
    <numFmt numFmtId="184" formatCode="_-* #,##0_-;\-* #,##0_-;_-* &quot;-&quot;??_-;_-@_-"/>
    <numFmt numFmtId="185" formatCode="#\ ?/10"/>
    <numFmt numFmtId="186" formatCode="00000"/>
    <numFmt numFmtId="187" formatCode="[&lt;=9999999]####\-####;\(0###\)\ ####\-####"/>
    <numFmt numFmtId="188" formatCode="0.00_ ;\-0.00\ "/>
    <numFmt numFmtId="189" formatCode="#\ ???/???"/>
    <numFmt numFmtId="190" formatCode="#,##0_ ;\-#,##0\ "/>
    <numFmt numFmtId="191" formatCode="#,##0.00;[Red]#,##0.00"/>
    <numFmt numFmtId="192" formatCode="[$€-2]\ #.##000_);[Red]\([$€-2]\ #.##000\)"/>
    <numFmt numFmtId="193" formatCode="d\-mmm\-yy"/>
    <numFmt numFmtId="194" formatCode="mmm\-yyyy"/>
    <numFmt numFmtId="195" formatCode="#\ ??/16"/>
    <numFmt numFmtId="196" formatCode="d\ mmmm\ yyyy"/>
    <numFmt numFmtId="197" formatCode="dd/mm/yy"/>
    <numFmt numFmtId="198" formatCode="0.000%"/>
    <numFmt numFmtId="199" formatCode="[$€-410]\ #,##0;\-[$€-410]\ #,##0"/>
    <numFmt numFmtId="200" formatCode="[$€-410]\ #,##0.00;\-[$€-410]\ #,##0.00"/>
  </numFmts>
  <fonts count="181">
    <font>
      <sz val="10"/>
      <name val="Arial"/>
      <family val="0"/>
    </font>
    <font>
      <sz val="12"/>
      <color indexed="8"/>
      <name val="Arial"/>
      <family val="2"/>
    </font>
    <font>
      <sz val="12"/>
      <color indexed="9"/>
      <name val="Arial"/>
      <family val="2"/>
    </font>
    <font>
      <b/>
      <sz val="12"/>
      <color indexed="52"/>
      <name val="Arial"/>
      <family val="2"/>
    </font>
    <font>
      <sz val="12"/>
      <color indexed="52"/>
      <name val="Arial"/>
      <family val="2"/>
    </font>
    <font>
      <b/>
      <sz val="12"/>
      <color indexed="9"/>
      <name val="Arial"/>
      <family val="2"/>
    </font>
    <font>
      <u val="single"/>
      <sz val="10"/>
      <color indexed="12"/>
      <name val="Arial"/>
      <family val="0"/>
    </font>
    <font>
      <u val="single"/>
      <sz val="10"/>
      <color indexed="36"/>
      <name val="Arial"/>
      <family val="0"/>
    </font>
    <font>
      <sz val="12"/>
      <color indexed="62"/>
      <name val="Arial"/>
      <family val="2"/>
    </font>
    <font>
      <sz val="12"/>
      <color indexed="60"/>
      <name val="Arial"/>
      <family val="2"/>
    </font>
    <font>
      <b/>
      <sz val="12"/>
      <color indexed="63"/>
      <name val="Arial"/>
      <family val="2"/>
    </font>
    <font>
      <sz val="12"/>
      <color indexed="10"/>
      <name val="Arial"/>
      <family val="2"/>
    </font>
    <font>
      <i/>
      <sz val="12"/>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2"/>
      <color indexed="8"/>
      <name val="Arial"/>
      <family val="2"/>
    </font>
    <font>
      <sz val="12"/>
      <color indexed="20"/>
      <name val="Arial"/>
      <family val="2"/>
    </font>
    <font>
      <sz val="12"/>
      <color indexed="17"/>
      <name val="Arial"/>
      <family val="2"/>
    </font>
    <font>
      <sz val="22"/>
      <name val="Cooper Black"/>
      <family val="1"/>
    </font>
    <font>
      <sz val="28"/>
      <name val="Bodoni MT Black"/>
      <family val="1"/>
    </font>
    <font>
      <sz val="28"/>
      <name val="Arial"/>
      <family val="0"/>
    </font>
    <font>
      <sz val="18"/>
      <name val="Aachen BT"/>
      <family val="1"/>
    </font>
    <font>
      <sz val="18"/>
      <name val="Arial Black"/>
      <family val="2"/>
    </font>
    <font>
      <sz val="18"/>
      <name val="Arial"/>
      <family val="0"/>
    </font>
    <font>
      <sz val="22"/>
      <name val="Bodoni MT Black"/>
      <family val="1"/>
    </font>
    <font>
      <sz val="22"/>
      <color indexed="10"/>
      <name val="Bodoni MT Black"/>
      <family val="1"/>
    </font>
    <font>
      <sz val="14"/>
      <name val="Arial Black"/>
      <family val="2"/>
    </font>
    <font>
      <sz val="14"/>
      <name val="Arial"/>
      <family val="0"/>
    </font>
    <font>
      <sz val="26"/>
      <name val="Bodoni MT Black"/>
      <family val="1"/>
    </font>
    <font>
      <sz val="16"/>
      <name val="Arial Black"/>
      <family val="2"/>
    </font>
    <font>
      <sz val="16"/>
      <name val="Arial"/>
      <family val="0"/>
    </font>
    <font>
      <sz val="16"/>
      <name val="Aachen BT"/>
      <family val="1"/>
    </font>
    <font>
      <sz val="14"/>
      <name val="Bodoni MT Black"/>
      <family val="1"/>
    </font>
    <font>
      <sz val="8"/>
      <name val="Arial"/>
      <family val="0"/>
    </font>
    <font>
      <b/>
      <sz val="10"/>
      <name val="Arial"/>
      <family val="2"/>
    </font>
    <font>
      <sz val="10"/>
      <name val="Arial Black"/>
      <family val="2"/>
    </font>
    <font>
      <b/>
      <sz val="11"/>
      <name val="Arial"/>
      <family val="2"/>
    </font>
    <font>
      <b/>
      <sz val="22"/>
      <name val="Hobo BT"/>
      <family val="5"/>
    </font>
    <font>
      <sz val="16"/>
      <name val="Bodoni MT Black"/>
      <family val="1"/>
    </font>
    <font>
      <sz val="10"/>
      <name val="Bodoni MT Black"/>
      <family val="1"/>
    </font>
    <font>
      <sz val="12"/>
      <name val="Arial Black"/>
      <family val="2"/>
    </font>
    <font>
      <sz val="12"/>
      <name val="Arial"/>
      <family val="0"/>
    </font>
    <font>
      <sz val="20"/>
      <name val="Arial"/>
      <family val="0"/>
    </font>
    <font>
      <sz val="10"/>
      <color indexed="12"/>
      <name val="Arial"/>
      <family val="0"/>
    </font>
    <font>
      <b/>
      <sz val="18"/>
      <name val="Hobo BT"/>
      <family val="5"/>
    </font>
    <font>
      <sz val="36"/>
      <name val="Arial"/>
      <family val="0"/>
    </font>
    <font>
      <sz val="18"/>
      <name val="Bodoni MT Black"/>
      <family val="1"/>
    </font>
    <font>
      <sz val="20"/>
      <name val="Bodoni MT Black"/>
      <family val="1"/>
    </font>
    <font>
      <sz val="20"/>
      <color indexed="12"/>
      <name val="Bodoni MT Black"/>
      <family val="1"/>
    </font>
    <font>
      <sz val="24"/>
      <name val="Arial"/>
      <family val="0"/>
    </font>
    <font>
      <sz val="8"/>
      <name val="Arial Black"/>
      <family val="2"/>
    </font>
    <font>
      <sz val="20"/>
      <name val="Aachen BT"/>
      <family val="1"/>
    </font>
    <font>
      <sz val="12"/>
      <name val="Rockwell Extra Bold"/>
      <family val="1"/>
    </font>
    <font>
      <sz val="12"/>
      <name val="Aachen BT"/>
      <family val="1"/>
    </font>
    <font>
      <sz val="18"/>
      <color indexed="12"/>
      <name val="Arial Black"/>
      <family val="2"/>
    </font>
    <font>
      <b/>
      <sz val="18"/>
      <name val="Arial"/>
      <family val="2"/>
    </font>
    <font>
      <sz val="10"/>
      <name val="Aachen BT"/>
      <family val="1"/>
    </font>
    <font>
      <sz val="10"/>
      <color indexed="10"/>
      <name val="Arial"/>
      <family val="0"/>
    </font>
    <font>
      <sz val="10"/>
      <color indexed="15"/>
      <name val="Arial Black"/>
      <family val="2"/>
    </font>
    <font>
      <b/>
      <sz val="12"/>
      <name val="Arial"/>
      <family val="2"/>
    </font>
    <font>
      <sz val="28"/>
      <name val="Arial Black"/>
      <family val="2"/>
    </font>
    <font>
      <sz val="24"/>
      <name val="Arial Black"/>
      <family val="2"/>
    </font>
    <font>
      <b/>
      <sz val="16"/>
      <name val="Arial"/>
      <family val="2"/>
    </font>
    <font>
      <sz val="24"/>
      <name val="Bodoni MT Black"/>
      <family val="1"/>
    </font>
    <font>
      <b/>
      <sz val="36"/>
      <color indexed="12"/>
      <name val="Hobo BT"/>
      <family val="5"/>
    </font>
    <font>
      <sz val="18"/>
      <color indexed="10"/>
      <name val="Aachen BT"/>
      <family val="1"/>
    </font>
    <font>
      <b/>
      <sz val="8"/>
      <name val="Tahoma"/>
      <family val="0"/>
    </font>
    <font>
      <sz val="8"/>
      <name val="Tahoma"/>
      <family val="0"/>
    </font>
    <font>
      <b/>
      <sz val="16"/>
      <name val="Aachen BT"/>
      <family val="1"/>
    </font>
    <font>
      <b/>
      <sz val="14"/>
      <name val="Arial"/>
      <family val="2"/>
    </font>
    <font>
      <sz val="14"/>
      <name val="Aachen BT"/>
      <family val="1"/>
    </font>
    <font>
      <b/>
      <sz val="14"/>
      <name val="Comic Sans MS"/>
      <family val="4"/>
    </font>
    <font>
      <sz val="12"/>
      <name val="Bodoni MT Black"/>
      <family val="1"/>
    </font>
    <font>
      <sz val="10"/>
      <color indexed="17"/>
      <name val="Arial"/>
      <family val="0"/>
    </font>
    <font>
      <sz val="11"/>
      <name val="Bodoni MT Black"/>
      <family val="1"/>
    </font>
    <font>
      <sz val="11"/>
      <name val="Arial"/>
      <family val="2"/>
    </font>
    <font>
      <b/>
      <sz val="11"/>
      <name val="Berlin Sans FB Demi"/>
      <family val="2"/>
    </font>
    <font>
      <b/>
      <sz val="12"/>
      <name val="Bodoni MT Black"/>
      <family val="1"/>
    </font>
    <font>
      <b/>
      <sz val="14"/>
      <name val="Algerian"/>
      <family val="5"/>
    </font>
    <font>
      <sz val="14"/>
      <name val="Algerian"/>
      <family val="5"/>
    </font>
    <font>
      <b/>
      <sz val="18"/>
      <name val="Algerian"/>
      <family val="5"/>
    </font>
    <font>
      <sz val="20"/>
      <color indexed="10"/>
      <name val="Arial Black"/>
      <family val="2"/>
    </font>
    <font>
      <sz val="12"/>
      <color indexed="12"/>
      <name val="Broadway"/>
      <family val="5"/>
    </font>
    <font>
      <sz val="12"/>
      <name val="Broadway"/>
      <family val="5"/>
    </font>
    <font>
      <b/>
      <sz val="14"/>
      <name val="Hobo BT"/>
      <family val="5"/>
    </font>
    <font>
      <sz val="12"/>
      <color indexed="17"/>
      <name val="Broadway"/>
      <family val="5"/>
    </font>
    <font>
      <sz val="10"/>
      <color indexed="17"/>
      <name val="Aachen BT"/>
      <family val="1"/>
    </font>
    <font>
      <sz val="10"/>
      <color indexed="17"/>
      <name val="Arial Black"/>
      <family val="2"/>
    </font>
    <font>
      <sz val="16"/>
      <color indexed="15"/>
      <name val="Arial Black"/>
      <family val="2"/>
    </font>
    <font>
      <sz val="11"/>
      <color indexed="15"/>
      <name val="Arial Black"/>
      <family val="2"/>
    </font>
    <font>
      <sz val="16"/>
      <color indexed="15"/>
      <name val="Arial"/>
      <family val="0"/>
    </font>
    <font>
      <sz val="18"/>
      <color indexed="15"/>
      <name val="Arial Black"/>
      <family val="2"/>
    </font>
    <font>
      <sz val="18"/>
      <color indexed="15"/>
      <name val="Arial"/>
      <family val="0"/>
    </font>
    <font>
      <sz val="26"/>
      <color indexed="10"/>
      <name val="Arial Black"/>
      <family val="2"/>
    </font>
    <font>
      <b/>
      <sz val="18"/>
      <name val="Bodoni MT Black"/>
      <family val="1"/>
    </font>
    <font>
      <sz val="11"/>
      <name val="Arial Black"/>
      <family val="2"/>
    </font>
    <font>
      <b/>
      <sz val="22"/>
      <name val="Arial"/>
      <family val="0"/>
    </font>
    <font>
      <sz val="16"/>
      <name val="Cooper Black"/>
      <family val="1"/>
    </font>
    <font>
      <b/>
      <sz val="36"/>
      <name val="Rockwell Extra Bold"/>
      <family val="1"/>
    </font>
    <font>
      <b/>
      <sz val="22"/>
      <name val="Rockwell Extra Bold"/>
      <family val="1"/>
    </font>
    <font>
      <sz val="36"/>
      <name val="Rockwell Extra Bold"/>
      <family val="1"/>
    </font>
    <font>
      <b/>
      <sz val="28"/>
      <name val="Rockwell Extra Bold"/>
      <family val="1"/>
    </font>
    <font>
      <sz val="14"/>
      <name val="Rockwell Extra Bold"/>
      <family val="1"/>
    </font>
    <font>
      <sz val="10"/>
      <name val="Rockwell Extra Bold"/>
      <family val="1"/>
    </font>
    <font>
      <sz val="20"/>
      <name val="Rockwell Extra Bold"/>
      <family val="1"/>
    </font>
    <font>
      <b/>
      <sz val="12"/>
      <name val="Rockwell Extra Bold"/>
      <family val="1"/>
    </font>
    <font>
      <sz val="22"/>
      <name val="Rockwell Extra Bold"/>
      <family val="1"/>
    </font>
    <font>
      <sz val="28"/>
      <name val="Rockwell Extra Bold"/>
      <family val="1"/>
    </font>
    <font>
      <sz val="48"/>
      <name val="Arial"/>
      <family val="0"/>
    </font>
    <font>
      <sz val="48"/>
      <name val="Bodoni MT Black"/>
      <family val="1"/>
    </font>
    <font>
      <sz val="11"/>
      <color indexed="12"/>
      <name val="Arial Black"/>
      <family val="2"/>
    </font>
    <font>
      <b/>
      <sz val="24"/>
      <name val="Bodoni MT Black"/>
      <family val="1"/>
    </font>
    <font>
      <sz val="20"/>
      <name val="Cooper Black"/>
      <family val="1"/>
    </font>
    <font>
      <sz val="10"/>
      <name val="Cooper Black"/>
      <family val="1"/>
    </font>
    <font>
      <sz val="22"/>
      <name val="Arial"/>
      <family val="0"/>
    </font>
    <font>
      <sz val="16"/>
      <color indexed="12"/>
      <name val="Aachen BT"/>
      <family val="1"/>
    </font>
    <font>
      <sz val="22"/>
      <color indexed="12"/>
      <name val="Aachen BT"/>
      <family val="1"/>
    </font>
    <font>
      <b/>
      <sz val="28"/>
      <name val="Arial Black"/>
      <family val="2"/>
    </font>
    <font>
      <sz val="16"/>
      <name val="ChelthmITC Bk BT"/>
      <family val="1"/>
    </font>
    <font>
      <sz val="18"/>
      <name val="ChelthmITC Bk BT"/>
      <family val="1"/>
    </font>
    <font>
      <sz val="22"/>
      <name val="Arial Black"/>
      <family val="2"/>
    </font>
    <font>
      <sz val="20"/>
      <name val="Arial Black"/>
      <family val="2"/>
    </font>
    <font>
      <sz val="36"/>
      <name val="ChelthmITC Bk BT"/>
      <family val="1"/>
    </font>
    <font>
      <sz val="24"/>
      <name val="Rockwell Extra Bold"/>
      <family val="1"/>
    </font>
    <font>
      <sz val="16"/>
      <name val="Rockwell Extra Bold"/>
      <family val="1"/>
    </font>
    <font>
      <b/>
      <sz val="26"/>
      <name val="Rockwell Extra Bold"/>
      <family val="1"/>
    </font>
    <font>
      <sz val="26"/>
      <name val="Rockwell Extra Bold"/>
      <family val="1"/>
    </font>
    <font>
      <b/>
      <sz val="12"/>
      <name val="Rockwell"/>
      <family val="1"/>
    </font>
    <font>
      <b/>
      <sz val="14"/>
      <color indexed="10"/>
      <name val="Comic Sans MS"/>
      <family val="4"/>
    </font>
    <font>
      <sz val="36"/>
      <name val="Bodoni MT Black"/>
      <family val="1"/>
    </font>
    <font>
      <sz val="18"/>
      <name val="Rockwell Extra Bold"/>
      <family val="1"/>
    </font>
    <font>
      <b/>
      <sz val="22"/>
      <name val="Copperplate Gothic Bold"/>
      <family val="2"/>
    </font>
    <font>
      <b/>
      <sz val="26"/>
      <name val="Bodoni MT Black"/>
      <family val="1"/>
    </font>
    <font>
      <b/>
      <sz val="20"/>
      <name val="Rockwell Extra Bold"/>
      <family val="1"/>
    </font>
    <font>
      <sz val="28"/>
      <name val="Cooper Lt BT"/>
      <family val="1"/>
    </font>
    <font>
      <sz val="18"/>
      <name val="Cooper Lt BT"/>
      <family val="1"/>
    </font>
    <font>
      <sz val="20"/>
      <name val="Cooper Lt BT"/>
      <family val="1"/>
    </font>
    <font>
      <b/>
      <i/>
      <sz val="22"/>
      <name val="Bodoni MT Black"/>
      <family val="1"/>
    </font>
    <font>
      <sz val="20"/>
      <color indexed="17"/>
      <name val="Aachen BT"/>
      <family val="1"/>
    </font>
    <font>
      <sz val="26"/>
      <color indexed="17"/>
      <name val="Bodoni MT Black"/>
      <family val="1"/>
    </font>
    <font>
      <b/>
      <sz val="11"/>
      <color indexed="12"/>
      <name val="Arial"/>
      <family val="2"/>
    </font>
    <font>
      <b/>
      <sz val="12"/>
      <color indexed="12"/>
      <name val="Bodoni MT Black"/>
      <family val="1"/>
    </font>
    <font>
      <sz val="10"/>
      <color indexed="20"/>
      <name val="Arial Black"/>
      <family val="2"/>
    </font>
    <font>
      <sz val="10"/>
      <color indexed="20"/>
      <name val="Arial"/>
      <family val="0"/>
    </font>
    <font>
      <sz val="10"/>
      <color indexed="20"/>
      <name val="Aachen BT"/>
      <family val="1"/>
    </font>
    <font>
      <sz val="22"/>
      <color indexed="12"/>
      <name val="Bodoni MT Black"/>
      <family val="1"/>
    </font>
    <font>
      <sz val="18"/>
      <color indexed="17"/>
      <name val="Bodoni MT Black"/>
      <family val="1"/>
    </font>
    <font>
      <sz val="48"/>
      <name val="Arial Black"/>
      <family val="2"/>
    </font>
    <font>
      <sz val="72"/>
      <name val="Rockwell Extra Bold"/>
      <family val="1"/>
    </font>
    <font>
      <b/>
      <sz val="14"/>
      <name val="Aachen BT"/>
      <family val="1"/>
    </font>
    <font>
      <b/>
      <sz val="22"/>
      <name val="Aachen BT"/>
      <family val="1"/>
    </font>
    <font>
      <sz val="22"/>
      <color indexed="12"/>
      <name val="Arial Black"/>
      <family val="2"/>
    </font>
    <font>
      <sz val="28"/>
      <color indexed="12"/>
      <name val="Arial Black"/>
      <family val="2"/>
    </font>
    <font>
      <sz val="12"/>
      <name val="Cooper Black"/>
      <family val="1"/>
    </font>
    <font>
      <b/>
      <sz val="11"/>
      <name val="Comic Sans MS"/>
      <family val="4"/>
    </font>
    <font>
      <b/>
      <sz val="20"/>
      <name val="Berlin Sans FB Demi"/>
      <family val="2"/>
    </font>
    <font>
      <sz val="14"/>
      <name val="Cooper Black"/>
      <family val="1"/>
    </font>
    <font>
      <sz val="10"/>
      <color indexed="12"/>
      <name val="Arial Black"/>
      <family val="2"/>
    </font>
    <font>
      <sz val="11"/>
      <name val="Cooper Black"/>
      <family val="1"/>
    </font>
    <font>
      <b/>
      <sz val="18"/>
      <name val="Rockwell Extra Bold"/>
      <family val="1"/>
    </font>
    <font>
      <sz val="9"/>
      <name val="Bodoni MT Black"/>
      <family val="1"/>
    </font>
    <font>
      <sz val="18"/>
      <name val="Cooper Black"/>
      <family val="1"/>
    </font>
    <font>
      <sz val="22"/>
      <name val="Broadway"/>
      <family val="5"/>
    </font>
    <font>
      <b/>
      <sz val="22"/>
      <name val="Bodoni MT Black"/>
      <family val="1"/>
    </font>
    <font>
      <sz val="24"/>
      <name val="Cooper Lt BT"/>
      <family val="1"/>
    </font>
    <font>
      <sz val="26"/>
      <name val="Arial Black"/>
      <family val="2"/>
    </font>
    <font>
      <b/>
      <sz val="22"/>
      <name val="Arial Black"/>
      <family val="2"/>
    </font>
    <font>
      <sz val="26"/>
      <name val="Arial"/>
      <family val="0"/>
    </font>
    <font>
      <sz val="11"/>
      <name val="Rockwell Extra Bold"/>
      <family val="1"/>
    </font>
    <font>
      <sz val="8"/>
      <name val="Rockwell Extra Bold"/>
      <family val="1"/>
    </font>
    <font>
      <sz val="14"/>
      <color indexed="12"/>
      <name val="Rockwell Extra Bold"/>
      <family val="1"/>
    </font>
    <font>
      <sz val="16"/>
      <color indexed="12"/>
      <name val="Arial Black"/>
      <family val="2"/>
    </font>
    <font>
      <sz val="16"/>
      <color indexed="12"/>
      <name val="Arial"/>
      <family val="0"/>
    </font>
    <font>
      <sz val="14"/>
      <color indexed="10"/>
      <name val="Rockwell Extra Bold"/>
      <family val="1"/>
    </font>
    <font>
      <sz val="8"/>
      <color indexed="12"/>
      <name val="Arial Black"/>
      <family val="2"/>
    </font>
    <font>
      <sz val="12"/>
      <color indexed="12"/>
      <name val="Cooper Black"/>
      <family val="1"/>
    </font>
    <font>
      <sz val="11"/>
      <color indexed="12"/>
      <name val="Arial"/>
      <family val="2"/>
    </font>
    <font>
      <b/>
      <sz val="14"/>
      <color indexed="12"/>
      <name val="Comic Sans MS"/>
      <family val="4"/>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solid">
        <fgColor indexed="65"/>
        <bgColor indexed="64"/>
      </patternFill>
    </fill>
    <fill>
      <patternFill patternType="solid">
        <fgColor indexed="13"/>
        <bgColor indexed="64"/>
      </patternFill>
    </fill>
    <fill>
      <patternFill patternType="lightHorizontal"/>
    </fill>
    <fill>
      <patternFill patternType="gray0625"/>
    </fill>
  </fills>
  <borders count="1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10"/>
      </left>
      <right style="double">
        <color indexed="10"/>
      </right>
      <top style="double">
        <color indexed="10"/>
      </top>
      <bottom style="double">
        <color indexed="10"/>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medium">
        <color indexed="10"/>
      </left>
      <right style="medium">
        <color indexed="10"/>
      </right>
      <top style="medium">
        <color indexed="10"/>
      </top>
      <bottom style="medium">
        <color indexed="10"/>
      </bottom>
    </border>
    <border>
      <left>
        <color indexed="63"/>
      </left>
      <right style="thin">
        <color indexed="10"/>
      </right>
      <top>
        <color indexed="63"/>
      </top>
      <bottom style="thin">
        <color indexed="10"/>
      </bottom>
    </border>
    <border>
      <left style="thin">
        <color indexed="10"/>
      </left>
      <right>
        <color indexed="63"/>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color indexed="63"/>
      </left>
      <right>
        <color indexed="63"/>
      </right>
      <top style="thin">
        <color indexed="10"/>
      </top>
      <bottom style="thin">
        <color indexed="10"/>
      </bottom>
    </border>
    <border>
      <left>
        <color indexed="63"/>
      </left>
      <right>
        <color indexed="63"/>
      </right>
      <top style="thin">
        <color indexed="10"/>
      </top>
      <bottom>
        <color indexed="63"/>
      </bottom>
    </border>
    <border>
      <left>
        <color indexed="63"/>
      </left>
      <right style="double">
        <color indexed="10"/>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color indexed="63"/>
      </bottom>
    </border>
    <border>
      <left style="double">
        <color indexed="10"/>
      </left>
      <right>
        <color indexed="63"/>
      </right>
      <top style="double">
        <color indexed="10"/>
      </top>
      <bottom style="double">
        <color indexed="10"/>
      </bottom>
    </border>
    <border>
      <left style="double">
        <color indexed="10"/>
      </left>
      <right style="double">
        <color indexed="10"/>
      </right>
      <top>
        <color indexed="63"/>
      </top>
      <bottom style="double">
        <color indexed="10"/>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style="double">
        <color indexed="10"/>
      </left>
      <right style="double">
        <color indexed="10"/>
      </right>
      <top style="double">
        <color indexed="10"/>
      </top>
      <bottom>
        <color indexed="63"/>
      </bottom>
    </border>
    <border>
      <left style="thin">
        <color indexed="10"/>
      </left>
      <right style="double">
        <color indexed="10"/>
      </right>
      <top>
        <color indexed="63"/>
      </top>
      <bottom style="double">
        <color indexed="10"/>
      </bottom>
    </border>
    <border>
      <left style="thin">
        <color indexed="10"/>
      </left>
      <right style="double">
        <color indexed="10"/>
      </right>
      <top style="double">
        <color indexed="10"/>
      </top>
      <bottom>
        <color indexed="63"/>
      </bottom>
    </border>
    <border>
      <left style="thin">
        <color indexed="10"/>
      </left>
      <right style="thin">
        <color indexed="10"/>
      </right>
      <top>
        <color indexed="63"/>
      </top>
      <bottom>
        <color indexed="63"/>
      </bottom>
    </border>
    <border>
      <left style="thin">
        <color indexed="10"/>
      </left>
      <right style="double">
        <color indexed="10"/>
      </right>
      <top>
        <color indexed="63"/>
      </top>
      <bottom>
        <color indexed="63"/>
      </bottom>
    </border>
    <border>
      <left style="thin">
        <color indexed="10"/>
      </left>
      <right style="thin">
        <color indexed="10"/>
      </right>
      <top style="double">
        <color indexed="10"/>
      </top>
      <bottom>
        <color indexed="63"/>
      </bottom>
    </border>
    <border>
      <left style="double">
        <color indexed="10"/>
      </left>
      <right style="thin">
        <color indexed="10"/>
      </right>
      <top>
        <color indexed="63"/>
      </top>
      <bottom>
        <color indexed="63"/>
      </bottom>
    </border>
    <border>
      <left style="double">
        <color indexed="10"/>
      </left>
      <right>
        <color indexed="63"/>
      </right>
      <top>
        <color indexed="63"/>
      </top>
      <bottom>
        <color indexed="63"/>
      </bottom>
    </border>
    <border>
      <left style="double">
        <color indexed="10"/>
      </left>
      <right style="thin">
        <color indexed="10"/>
      </right>
      <top style="double">
        <color indexed="10"/>
      </top>
      <bottom>
        <color indexed="63"/>
      </bottom>
    </border>
    <border>
      <left style="double">
        <color indexed="10"/>
      </left>
      <right style="thin">
        <color indexed="10"/>
      </right>
      <top>
        <color indexed="63"/>
      </top>
      <bottom style="double">
        <color indexed="10"/>
      </bottom>
    </border>
    <border>
      <left style="thin">
        <color indexed="10"/>
      </left>
      <right style="thin">
        <color indexed="10"/>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style="double">
        <color indexed="10"/>
      </right>
      <top>
        <color indexed="63"/>
      </top>
      <bottom style="double">
        <color indexed="10"/>
      </bottom>
    </border>
    <border>
      <left style="double">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double">
        <color indexed="10"/>
      </right>
      <top style="medium">
        <color indexed="10"/>
      </top>
      <bottom style="medium">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color indexed="63"/>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style="medium">
        <color indexed="10"/>
      </right>
      <top style="thin">
        <color indexed="10"/>
      </top>
      <bottom style="thin">
        <color indexed="10"/>
      </bottom>
    </border>
    <border>
      <left style="medium">
        <color indexed="10"/>
      </left>
      <right style="medium">
        <color indexed="10"/>
      </right>
      <top style="thin">
        <color indexed="10"/>
      </top>
      <bottom style="thin">
        <color indexed="10"/>
      </bottom>
    </border>
    <border>
      <left style="medium">
        <color indexed="10"/>
      </left>
      <right style="thin">
        <color indexed="10"/>
      </right>
      <top style="thin">
        <color indexed="10"/>
      </top>
      <bottom style="thin">
        <color indexed="10"/>
      </bottom>
    </border>
    <border>
      <left>
        <color indexed="63"/>
      </left>
      <right style="thick">
        <color indexed="14"/>
      </right>
      <top>
        <color indexed="63"/>
      </top>
      <bottom>
        <color indexed="63"/>
      </bottom>
    </border>
    <border>
      <left style="thick">
        <color indexed="14"/>
      </left>
      <right style="thick">
        <color indexed="14"/>
      </right>
      <top>
        <color indexed="63"/>
      </top>
      <bottom>
        <color indexed="63"/>
      </bottom>
    </border>
    <border>
      <left style="thick">
        <color indexed="14"/>
      </left>
      <right>
        <color indexed="63"/>
      </right>
      <top>
        <color indexed="63"/>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double">
        <color indexed="10"/>
      </left>
      <right style="thin">
        <color indexed="10"/>
      </right>
      <top style="thin">
        <color indexed="10"/>
      </top>
      <bottom style="double">
        <color indexed="10"/>
      </bottom>
    </border>
    <border>
      <left style="thin">
        <color indexed="10"/>
      </left>
      <right style="thin">
        <color indexed="10"/>
      </right>
      <top style="thin">
        <color indexed="10"/>
      </top>
      <bottom style="double">
        <color indexed="10"/>
      </bottom>
    </border>
    <border>
      <left>
        <color indexed="63"/>
      </left>
      <right style="thin">
        <color indexed="10"/>
      </right>
      <top style="thin">
        <color indexed="10"/>
      </top>
      <bottom style="double">
        <color indexed="10"/>
      </bottom>
    </border>
    <border>
      <left style="thin">
        <color indexed="10"/>
      </left>
      <right style="double">
        <color indexed="10"/>
      </right>
      <top style="thin">
        <color indexed="10"/>
      </top>
      <bottom style="double">
        <color indexed="10"/>
      </bottom>
    </border>
    <border>
      <left style="double">
        <color indexed="10"/>
      </left>
      <right>
        <color indexed="63"/>
      </right>
      <top style="thin">
        <color indexed="10"/>
      </top>
      <bottom style="double">
        <color indexed="10"/>
      </bottom>
    </border>
    <border>
      <left>
        <color indexed="63"/>
      </left>
      <right>
        <color indexed="63"/>
      </right>
      <top style="thin">
        <color indexed="10"/>
      </top>
      <bottom style="double">
        <color indexed="10"/>
      </bottom>
    </border>
    <border>
      <left>
        <color indexed="63"/>
      </left>
      <right style="double">
        <color indexed="10"/>
      </right>
      <top style="thin">
        <color indexed="10"/>
      </top>
      <bottom style="double">
        <color indexed="10"/>
      </bottom>
    </border>
    <border>
      <left>
        <color indexed="63"/>
      </left>
      <right style="thin">
        <color indexed="10"/>
      </right>
      <top style="double">
        <color indexed="10"/>
      </top>
      <bottom style="double">
        <color indexed="10"/>
      </bottom>
    </border>
    <border>
      <left style="thin">
        <color indexed="10"/>
      </left>
      <right style="thin">
        <color indexed="10"/>
      </right>
      <top style="double">
        <color indexed="10"/>
      </top>
      <bottom style="double">
        <color indexed="10"/>
      </bottom>
    </border>
    <border>
      <left style="thin">
        <color indexed="10"/>
      </left>
      <right style="double">
        <color indexed="10"/>
      </right>
      <top style="double">
        <color indexed="10"/>
      </top>
      <bottom style="double">
        <color indexed="10"/>
      </bottom>
    </border>
    <border>
      <left style="double">
        <color indexed="10"/>
      </left>
      <right>
        <color indexed="63"/>
      </right>
      <top style="thin">
        <color indexed="10"/>
      </top>
      <bottom style="thin">
        <color indexed="10"/>
      </bottom>
    </border>
    <border>
      <left>
        <color indexed="63"/>
      </left>
      <right style="double">
        <color indexed="10"/>
      </right>
      <top style="thin">
        <color indexed="10"/>
      </top>
      <bottom style="thin">
        <color indexed="10"/>
      </bottom>
    </border>
    <border>
      <left style="thin">
        <color indexed="10"/>
      </left>
      <right>
        <color indexed="63"/>
      </right>
      <top style="thin">
        <color indexed="10"/>
      </top>
      <bottom style="double">
        <color indexed="10"/>
      </bottom>
    </border>
    <border>
      <left style="double">
        <color indexed="10"/>
      </left>
      <right style="thin">
        <color indexed="10"/>
      </right>
      <top style="thin">
        <color indexed="10"/>
      </top>
      <bottom style="thin">
        <color indexed="10"/>
      </bottom>
    </border>
    <border>
      <left style="double">
        <color indexed="10"/>
      </left>
      <right style="thin">
        <color indexed="10"/>
      </right>
      <top>
        <color indexed="63"/>
      </top>
      <bottom style="thin">
        <color indexed="10"/>
      </bottom>
    </border>
    <border>
      <left style="thin">
        <color indexed="10"/>
      </left>
      <right style="double">
        <color indexed="10"/>
      </right>
      <top style="thin">
        <color indexed="10"/>
      </top>
      <bottom style="thin">
        <color indexed="10"/>
      </bottom>
    </border>
    <border>
      <left style="thick">
        <color indexed="10"/>
      </left>
      <right style="double">
        <color indexed="10"/>
      </right>
      <top style="thick">
        <color indexed="10"/>
      </top>
      <bottom>
        <color indexed="63"/>
      </bottom>
    </border>
    <border>
      <left style="thick">
        <color indexed="10"/>
      </left>
      <right style="double">
        <color indexed="10"/>
      </right>
      <top>
        <color indexed="63"/>
      </top>
      <bottom>
        <color indexed="63"/>
      </bottom>
    </border>
    <border>
      <left style="thick">
        <color indexed="10"/>
      </left>
      <right style="double">
        <color indexed="10"/>
      </right>
      <top>
        <color indexed="63"/>
      </top>
      <bottom style="thick">
        <color indexed="10"/>
      </bottom>
    </border>
    <border>
      <left style="thin">
        <color indexed="10"/>
      </left>
      <right style="double">
        <color indexed="10"/>
      </right>
      <top>
        <color indexed="63"/>
      </top>
      <bottom style="thin">
        <color indexed="10"/>
      </bottom>
    </border>
    <border>
      <left style="double">
        <color indexed="10"/>
      </left>
      <right style="thin">
        <color indexed="10"/>
      </right>
      <top style="double">
        <color indexed="10"/>
      </top>
      <bottom style="double">
        <color indexed="10"/>
      </bottom>
    </border>
    <border>
      <left style="thin">
        <color indexed="10"/>
      </left>
      <right style="thin">
        <color indexed="10"/>
      </right>
      <top style="double">
        <color indexed="10"/>
      </top>
      <bottom style="thin">
        <color indexed="10"/>
      </bottom>
    </border>
    <border>
      <left style="thin">
        <color indexed="10"/>
      </left>
      <right style="double">
        <color indexed="10"/>
      </right>
      <top style="double">
        <color indexed="10"/>
      </top>
      <bottom style="thin">
        <color indexed="10"/>
      </bottom>
    </border>
    <border>
      <left>
        <color indexed="63"/>
      </left>
      <right style="thin">
        <color indexed="10"/>
      </right>
      <top style="double">
        <color indexed="10"/>
      </top>
      <bottom style="thin">
        <color indexed="10"/>
      </bottom>
    </border>
    <border>
      <left style="double">
        <color indexed="10"/>
      </left>
      <right>
        <color indexed="63"/>
      </right>
      <top style="double">
        <color indexed="10"/>
      </top>
      <bottom style="thin">
        <color indexed="10"/>
      </bottom>
    </border>
    <border>
      <left>
        <color indexed="63"/>
      </left>
      <right>
        <color indexed="63"/>
      </right>
      <top style="double">
        <color indexed="10"/>
      </top>
      <bottom style="thin">
        <color indexed="10"/>
      </bottom>
    </border>
    <border>
      <left>
        <color indexed="63"/>
      </left>
      <right style="double">
        <color indexed="10"/>
      </right>
      <top style="double">
        <color indexed="10"/>
      </top>
      <bottom style="thin">
        <color indexed="10"/>
      </bottom>
    </border>
    <border>
      <left style="thin">
        <color indexed="10"/>
      </left>
      <right>
        <color indexed="63"/>
      </right>
      <top style="double">
        <color indexed="10"/>
      </top>
      <bottom style="thin">
        <color indexed="10"/>
      </bottom>
    </border>
    <border>
      <left style="double">
        <color indexed="10"/>
      </left>
      <right>
        <color indexed="63"/>
      </right>
      <top>
        <color indexed="63"/>
      </top>
      <bottom style="thin">
        <color indexed="10"/>
      </bottom>
    </border>
    <border>
      <left>
        <color indexed="63"/>
      </left>
      <right style="double">
        <color indexed="10"/>
      </right>
      <top>
        <color indexed="63"/>
      </top>
      <bottom style="thin">
        <color indexed="10"/>
      </bottom>
    </border>
    <border>
      <left style="double">
        <color indexed="10"/>
      </left>
      <right style="thin">
        <color indexed="10"/>
      </right>
      <top style="double">
        <color indexed="10"/>
      </top>
      <bottom style="thin">
        <color indexed="10"/>
      </bottom>
    </border>
    <border>
      <left style="double">
        <color indexed="17"/>
      </left>
      <right>
        <color indexed="63"/>
      </right>
      <top style="double">
        <color indexed="17"/>
      </top>
      <bottom style="double">
        <color indexed="17"/>
      </bottom>
    </border>
    <border>
      <left>
        <color indexed="63"/>
      </left>
      <right>
        <color indexed="63"/>
      </right>
      <top style="double">
        <color indexed="17"/>
      </top>
      <bottom style="double">
        <color indexed="17"/>
      </bottom>
    </border>
    <border>
      <left style="thin">
        <color indexed="17"/>
      </left>
      <right>
        <color indexed="63"/>
      </right>
      <top style="double">
        <color indexed="17"/>
      </top>
      <bottom style="double">
        <color indexed="17"/>
      </bottom>
    </border>
    <border>
      <left>
        <color indexed="63"/>
      </left>
      <right style="double">
        <color indexed="17"/>
      </right>
      <top style="double">
        <color indexed="17"/>
      </top>
      <bottom style="double">
        <color indexed="17"/>
      </bottom>
    </border>
    <border>
      <left style="thick">
        <color indexed="10"/>
      </left>
      <right style="thick">
        <color indexed="10"/>
      </right>
      <top style="thick">
        <color indexed="10"/>
      </top>
      <bottom style="thick">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style="thick">
        <color indexed="10"/>
      </right>
      <top style="medium">
        <color indexed="10"/>
      </top>
      <bottom style="medium">
        <color indexed="10"/>
      </bottom>
    </border>
    <border>
      <left>
        <color indexed="63"/>
      </left>
      <right style="medium">
        <color indexed="10"/>
      </right>
      <top style="medium">
        <color indexed="10"/>
      </top>
      <bottom style="medium">
        <color indexed="1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44" fontId="0" fillId="0" borderId="0" applyFont="0" applyFill="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6">
    <xf numFmtId="0" fontId="0" fillId="0" borderId="0" xfId="0" applyAlignment="1">
      <alignment/>
    </xf>
    <xf numFmtId="4" fontId="27" fillId="0" borderId="0" xfId="0" applyNumberFormat="1" applyFont="1" applyBorder="1" applyAlignment="1">
      <alignment horizontal="center" vertical="center"/>
    </xf>
    <xf numFmtId="0" fontId="0" fillId="0" borderId="0" xfId="0" applyBorder="1" applyAlignment="1">
      <alignment/>
    </xf>
    <xf numFmtId="4" fontId="28" fillId="0" borderId="0" xfId="0" applyNumberFormat="1" applyFont="1" applyBorder="1" applyAlignment="1">
      <alignment horizontal="center" vertical="center"/>
    </xf>
    <xf numFmtId="4" fontId="29" fillId="0" borderId="0" xfId="0" applyNumberFormat="1" applyFont="1" applyBorder="1" applyAlignment="1">
      <alignment horizontal="center" vertical="center"/>
    </xf>
    <xf numFmtId="4" fontId="24" fillId="0" borderId="0" xfId="0" applyNumberFormat="1" applyFont="1" applyBorder="1" applyAlignment="1">
      <alignment horizontal="center" vertical="center"/>
    </xf>
    <xf numFmtId="4" fontId="25" fillId="0" borderId="0" xfId="0" applyNumberFormat="1" applyFont="1" applyBorder="1" applyAlignment="1">
      <alignment horizontal="center" vertical="center"/>
    </xf>
    <xf numFmtId="0" fontId="23" fillId="0" borderId="0" xfId="0" applyFont="1" applyBorder="1" applyAlignment="1">
      <alignment horizontal="center" vertical="center"/>
    </xf>
    <xf numFmtId="4" fontId="0" fillId="0" borderId="0" xfId="0" applyNumberFormat="1" applyAlignment="1">
      <alignment horizontal="center"/>
    </xf>
    <xf numFmtId="4" fontId="0" fillId="0" borderId="0" xfId="0" applyNumberFormat="1" applyAlignment="1">
      <alignment horizontal="center" vertical="center"/>
    </xf>
    <xf numFmtId="181" fontId="31" fillId="0" borderId="0" xfId="0" applyNumberFormat="1" applyFont="1" applyBorder="1" applyAlignment="1">
      <alignment horizontal="center" vertical="center"/>
    </xf>
    <xf numFmtId="181" fontId="32" fillId="0" borderId="0" xfId="0" applyNumberFormat="1" applyFont="1" applyBorder="1" applyAlignment="1">
      <alignment horizontal="center" vertical="center"/>
    </xf>
    <xf numFmtId="2" fontId="0" fillId="0" borderId="0" xfId="0" applyNumberFormat="1"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Alignment="1">
      <alignment horizontal="justify" vertical="justify" wrapText="1"/>
    </xf>
    <xf numFmtId="0" fontId="0" fillId="0" borderId="0" xfId="0" applyAlignment="1" applyProtection="1">
      <alignment horizontal="justify" vertical="justify" wrapText="1"/>
      <protection/>
    </xf>
    <xf numFmtId="181" fontId="0" fillId="0" borderId="0" xfId="0" applyNumberFormat="1" applyAlignment="1">
      <alignment vertical="center"/>
    </xf>
    <xf numFmtId="0" fontId="0" fillId="0" borderId="0" xfId="0" applyBorder="1" applyAlignment="1">
      <alignment horizontal="center" vertical="center"/>
    </xf>
    <xf numFmtId="0" fontId="55" fillId="0" borderId="0" xfId="0" applyFont="1" applyAlignment="1">
      <alignment horizontal="center" vertical="center"/>
    </xf>
    <xf numFmtId="0" fontId="0" fillId="0" borderId="0" xfId="0" applyAlignment="1">
      <alignment/>
    </xf>
    <xf numFmtId="4" fontId="0" fillId="0" borderId="0" xfId="0" applyNumberFormat="1" applyAlignment="1">
      <alignment vertical="center"/>
    </xf>
    <xf numFmtId="4" fontId="28" fillId="0" borderId="10" xfId="0" applyNumberFormat="1" applyFont="1" applyBorder="1" applyAlignment="1">
      <alignment horizontal="center" vertical="center"/>
    </xf>
    <xf numFmtId="0" fontId="114" fillId="0" borderId="0" xfId="0" applyFont="1" applyAlignment="1">
      <alignment/>
    </xf>
    <xf numFmtId="0" fontId="50" fillId="0" borderId="0"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116" fillId="0" borderId="0" xfId="0" applyFont="1" applyBorder="1" applyAlignment="1" applyProtection="1">
      <alignment horizontal="center" vertical="center" wrapText="1"/>
      <protection/>
    </xf>
    <xf numFmtId="0" fontId="38" fillId="0" borderId="0" xfId="0" applyFont="1" applyAlignment="1" applyProtection="1">
      <alignment horizontal="justify" vertical="justify" wrapText="1"/>
      <protection/>
    </xf>
    <xf numFmtId="0" fontId="38" fillId="0" borderId="0" xfId="0" applyFont="1" applyAlignment="1" applyProtection="1">
      <alignment horizontal="justify" vertical="justify" wrapText="1"/>
      <protection locked="0"/>
    </xf>
    <xf numFmtId="0" fontId="36" fillId="0" borderId="0" xfId="0" applyFont="1" applyAlignment="1" applyProtection="1">
      <alignment horizontal="justify" vertical="justify" wrapText="1"/>
      <protection locked="0"/>
    </xf>
    <xf numFmtId="49" fontId="119" fillId="0" borderId="0" xfId="0" applyNumberFormat="1" applyFont="1" applyBorder="1" applyAlignment="1" applyProtection="1">
      <alignment horizontal="center" vertical="center"/>
      <protection/>
    </xf>
    <xf numFmtId="0" fontId="124" fillId="0" borderId="0" xfId="0" applyFont="1" applyBorder="1" applyAlignment="1" applyProtection="1">
      <alignment horizontal="center" vertical="center"/>
      <protection/>
    </xf>
    <xf numFmtId="0" fontId="65" fillId="0" borderId="0" xfId="0" applyFont="1" applyBorder="1" applyAlignment="1" applyProtection="1">
      <alignment horizontal="center" vertical="center" wrapText="1"/>
      <protection/>
    </xf>
    <xf numFmtId="4" fontId="35" fillId="0" borderId="0" xfId="0" applyNumberFormat="1" applyFont="1" applyBorder="1" applyAlignment="1" applyProtection="1">
      <alignment vertical="center"/>
      <protection/>
    </xf>
    <xf numFmtId="0" fontId="118" fillId="0" borderId="11" xfId="0" applyNumberFormat="1" applyFont="1" applyBorder="1" applyAlignment="1" applyProtection="1">
      <alignment horizontal="center" vertical="center"/>
      <protection/>
    </xf>
    <xf numFmtId="0" fontId="118" fillId="0" borderId="0" xfId="0" applyNumberFormat="1" applyFont="1" applyBorder="1" applyAlignment="1" applyProtection="1">
      <alignment horizontal="center" vertical="center"/>
      <protection/>
    </xf>
    <xf numFmtId="0" fontId="118" fillId="0" borderId="12" xfId="0" applyNumberFormat="1" applyFont="1" applyBorder="1" applyAlignment="1" applyProtection="1">
      <alignment horizontal="center" vertical="center"/>
      <protection/>
    </xf>
    <xf numFmtId="4" fontId="37" fillId="0" borderId="13" xfId="0" applyNumberFormat="1" applyFont="1" applyBorder="1" applyAlignment="1" applyProtection="1">
      <alignment vertical="center"/>
      <protection/>
    </xf>
    <xf numFmtId="4" fontId="41" fillId="0" borderId="13" xfId="0" applyNumberFormat="1" applyFont="1" applyBorder="1" applyAlignment="1" applyProtection="1">
      <alignment vertical="center"/>
      <protection/>
    </xf>
    <xf numFmtId="4" fontId="0" fillId="0" borderId="0" xfId="0" applyNumberFormat="1" applyAlignment="1" applyProtection="1">
      <alignment/>
      <protection/>
    </xf>
    <xf numFmtId="0" fontId="121" fillId="0" borderId="0" xfId="0" applyFont="1" applyBorder="1" applyAlignment="1" applyProtection="1">
      <alignment vertical="center"/>
      <protection/>
    </xf>
    <xf numFmtId="4" fontId="24" fillId="0" borderId="0" xfId="0" applyNumberFormat="1" applyFont="1" applyBorder="1" applyAlignment="1">
      <alignment vertical="center"/>
    </xf>
    <xf numFmtId="0" fontId="24" fillId="0" borderId="0" xfId="0" applyFont="1" applyBorder="1" applyAlignment="1">
      <alignment vertical="center"/>
    </xf>
    <xf numFmtId="4" fontId="122" fillId="0" borderId="0" xfId="0" applyNumberFormat="1" applyFont="1" applyBorder="1" applyAlignment="1">
      <alignment vertical="center"/>
    </xf>
    <xf numFmtId="0" fontId="122" fillId="0" borderId="0" xfId="0" applyFont="1" applyBorder="1" applyAlignment="1">
      <alignment vertical="center"/>
    </xf>
    <xf numFmtId="0" fontId="61" fillId="0" borderId="0" xfId="0" applyFont="1" applyBorder="1" applyAlignment="1" applyProtection="1">
      <alignment horizontal="justify" vertical="justify" wrapText="1"/>
      <protection/>
    </xf>
    <xf numFmtId="0" fontId="43" fillId="0" borderId="0" xfId="0" applyFont="1" applyBorder="1" applyAlignment="1">
      <alignment horizontal="justify" vertical="justify" wrapText="1"/>
    </xf>
    <xf numFmtId="3" fontId="148" fillId="0" borderId="13" xfId="0" applyNumberFormat="1" applyFont="1" applyBorder="1" applyAlignment="1" applyProtection="1">
      <alignment horizontal="center" vertical="center"/>
      <protection/>
    </xf>
    <xf numFmtId="0" fontId="37" fillId="0" borderId="0" xfId="0" applyFont="1" applyAlignment="1">
      <alignment/>
    </xf>
    <xf numFmtId="49" fontId="130" fillId="24" borderId="14" xfId="0" applyNumberFormat="1" applyFont="1" applyFill="1" applyBorder="1" applyAlignment="1" applyProtection="1">
      <alignment horizontal="center" vertical="center"/>
      <protection/>
    </xf>
    <xf numFmtId="49" fontId="130" fillId="24" borderId="15" xfId="0" applyNumberFormat="1" applyFont="1" applyFill="1" applyBorder="1" applyAlignment="1" applyProtection="1">
      <alignment horizontal="center" vertical="center"/>
      <protection/>
    </xf>
    <xf numFmtId="4" fontId="74" fillId="0" borderId="16" xfId="0" applyNumberFormat="1" applyFont="1" applyBorder="1" applyAlignment="1" applyProtection="1">
      <alignment horizontal="center" vertical="center"/>
      <protection/>
    </xf>
    <xf numFmtId="0" fontId="55" fillId="0" borderId="16" xfId="0" applyFont="1" applyBorder="1" applyAlignment="1" applyProtection="1">
      <alignment horizontal="center" vertical="center"/>
      <protection/>
    </xf>
    <xf numFmtId="1" fontId="55" fillId="0" borderId="16" xfId="0" applyNumberFormat="1" applyFont="1" applyBorder="1" applyAlignment="1" applyProtection="1">
      <alignment horizontal="center" vertical="center"/>
      <protection/>
    </xf>
    <xf numFmtId="4" fontId="61" fillId="0" borderId="16" xfId="0" applyNumberFormat="1"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4" fontId="38" fillId="0" borderId="16" xfId="0" applyNumberFormat="1" applyFont="1" applyBorder="1" applyAlignment="1" applyProtection="1">
      <alignment horizontal="center" vertical="center"/>
      <protection/>
    </xf>
    <xf numFmtId="3" fontId="57" fillId="0" borderId="16" xfId="0" applyNumberFormat="1" applyFont="1" applyBorder="1" applyAlignment="1" applyProtection="1">
      <alignment horizontal="center" vertical="center"/>
      <protection/>
    </xf>
    <xf numFmtId="0" fontId="0" fillId="0" borderId="0" xfId="0" applyFont="1" applyAlignment="1">
      <alignment/>
    </xf>
    <xf numFmtId="0" fontId="0" fillId="0" borderId="0" xfId="0" applyFont="1" applyAlignment="1">
      <alignment/>
    </xf>
    <xf numFmtId="0" fontId="0" fillId="24" borderId="17" xfId="0" applyFont="1" applyFill="1" applyBorder="1" applyAlignment="1" applyProtection="1">
      <alignment/>
      <protection/>
    </xf>
    <xf numFmtId="0" fontId="0" fillId="24" borderId="18" xfId="0" applyFont="1" applyFill="1" applyBorder="1" applyAlignment="1" applyProtection="1">
      <alignment/>
      <protection/>
    </xf>
    <xf numFmtId="0" fontId="0" fillId="24" borderId="18" xfId="0" applyFont="1" applyFill="1" applyBorder="1" applyAlignment="1">
      <alignment/>
    </xf>
    <xf numFmtId="1" fontId="38" fillId="0" borderId="16" xfId="0" applyNumberFormat="1" applyFont="1" applyBorder="1" applyAlignment="1" applyProtection="1">
      <alignment horizontal="center" vertical="center"/>
      <protection/>
    </xf>
    <xf numFmtId="4" fontId="142" fillId="0" borderId="16" xfId="0" applyNumberFormat="1" applyFont="1" applyBorder="1" applyAlignment="1" applyProtection="1">
      <alignment vertical="center"/>
      <protection locked="0"/>
    </xf>
    <xf numFmtId="1" fontId="142" fillId="0" borderId="16" xfId="0" applyNumberFormat="1" applyFont="1" applyBorder="1" applyAlignment="1" applyProtection="1">
      <alignment horizontal="center" vertical="center"/>
      <protection locked="0"/>
    </xf>
    <xf numFmtId="0" fontId="36" fillId="0" borderId="16" xfId="0" applyNumberFormat="1" applyFont="1" applyBorder="1" applyAlignment="1" applyProtection="1">
      <alignment vertical="center" wrapText="1"/>
      <protection locked="0"/>
    </xf>
    <xf numFmtId="0" fontId="38" fillId="0" borderId="16" xfId="0" applyFont="1" applyBorder="1" applyAlignment="1" applyProtection="1">
      <alignment horizontal="center" vertical="center"/>
      <protection/>
    </xf>
    <xf numFmtId="1" fontId="143" fillId="0" borderId="16" xfId="0" applyNumberFormat="1" applyFont="1" applyBorder="1" applyAlignment="1" applyProtection="1">
      <alignment horizontal="center" vertical="center"/>
      <protection locked="0"/>
    </xf>
    <xf numFmtId="4" fontId="79" fillId="0" borderId="16" xfId="0" applyNumberFormat="1" applyFont="1" applyBorder="1" applyAlignment="1" applyProtection="1">
      <alignment horizontal="center" vertical="center"/>
      <protection/>
    </xf>
    <xf numFmtId="4" fontId="38" fillId="0" borderId="16" xfId="0" applyNumberFormat="1" applyFont="1" applyBorder="1" applyAlignment="1" applyProtection="1">
      <alignment vertical="center"/>
      <protection/>
    </xf>
    <xf numFmtId="0" fontId="0" fillId="24" borderId="0" xfId="0" applyFill="1" applyAlignment="1">
      <alignment/>
    </xf>
    <xf numFmtId="1" fontId="132" fillId="24" borderId="16" xfId="0" applyNumberFormat="1" applyFont="1" applyFill="1" applyBorder="1" applyAlignment="1">
      <alignment horizontal="center" vertical="center"/>
    </xf>
    <xf numFmtId="0" fontId="74" fillId="0" borderId="0" xfId="0" applyFont="1" applyBorder="1" applyAlignment="1">
      <alignment horizontal="center" vertical="justify" wrapText="1"/>
    </xf>
    <xf numFmtId="0" fontId="0" fillId="0" borderId="0" xfId="0" applyBorder="1" applyAlignment="1">
      <alignment horizontal="center" vertical="justify" wrapText="1"/>
    </xf>
    <xf numFmtId="0" fontId="120" fillId="0" borderId="0" xfId="0" applyFont="1" applyBorder="1" applyAlignment="1" applyProtection="1">
      <alignment vertical="center"/>
      <protection/>
    </xf>
    <xf numFmtId="4" fontId="54" fillId="0" borderId="16" xfId="0" applyNumberFormat="1" applyFont="1" applyBorder="1" applyAlignment="1" applyProtection="1">
      <alignment horizontal="center" vertical="center"/>
      <protection/>
    </xf>
    <xf numFmtId="0" fontId="121" fillId="0" borderId="16" xfId="0" applyFont="1" applyBorder="1" applyAlignment="1" applyProtection="1">
      <alignment vertical="center"/>
      <protection/>
    </xf>
    <xf numFmtId="0" fontId="106" fillId="0" borderId="0" xfId="0" applyFont="1" applyBorder="1" applyAlignment="1">
      <alignment horizontal="center" vertical="center"/>
    </xf>
    <xf numFmtId="0" fontId="134" fillId="0" borderId="0" xfId="0" applyFont="1" applyBorder="1" applyAlignment="1" applyProtection="1">
      <alignment vertical="center"/>
      <protection/>
    </xf>
    <xf numFmtId="0" fontId="0" fillId="0" borderId="0" xfId="0" applyFont="1" applyBorder="1" applyAlignment="1">
      <alignment vertical="center"/>
    </xf>
    <xf numFmtId="7" fontId="100" fillId="0" borderId="0" xfId="0" applyNumberFormat="1"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lignment/>
    </xf>
    <xf numFmtId="0" fontId="96" fillId="0" borderId="0" xfId="0" applyFont="1" applyBorder="1" applyAlignment="1">
      <alignment horizontal="center" vertical="center"/>
    </xf>
    <xf numFmtId="4" fontId="0" fillId="0" borderId="0" xfId="0" applyNumberFormat="1" applyFont="1" applyBorder="1" applyAlignment="1">
      <alignment horizontal="center" vertical="center"/>
    </xf>
    <xf numFmtId="0" fontId="167" fillId="0" borderId="16" xfId="0" applyFont="1" applyBorder="1" applyAlignment="1">
      <alignment horizontal="center" vertical="center"/>
    </xf>
    <xf numFmtId="0" fontId="42" fillId="0" borderId="16" xfId="0" applyFont="1" applyBorder="1" applyAlignment="1">
      <alignment vertical="center" wrapText="1"/>
    </xf>
    <xf numFmtId="0" fontId="42" fillId="0" borderId="0" xfId="0" applyFont="1" applyBorder="1" applyAlignment="1">
      <alignment vertical="center" wrapText="1"/>
    </xf>
    <xf numFmtId="0" fontId="42" fillId="0" borderId="17" xfId="0" applyFont="1" applyBorder="1" applyAlignment="1">
      <alignment vertical="center" wrapText="1"/>
    </xf>
    <xf numFmtId="0" fontId="42" fillId="0" borderId="19" xfId="0" applyFont="1" applyBorder="1" applyAlignment="1">
      <alignment vertical="center" wrapText="1"/>
    </xf>
    <xf numFmtId="0" fontId="152" fillId="0" borderId="20" xfId="0" applyFont="1" applyBorder="1" applyAlignment="1">
      <alignment horizontal="center" vertical="center"/>
    </xf>
    <xf numFmtId="0" fontId="152" fillId="0" borderId="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152" fillId="0" borderId="22" xfId="0" applyFont="1" applyBorder="1" applyAlignment="1">
      <alignment horizontal="center" vertical="center"/>
    </xf>
    <xf numFmtId="0" fontId="0" fillId="0" borderId="22" xfId="0" applyFont="1" applyBorder="1" applyAlignment="1">
      <alignment horizontal="center" vertical="center"/>
    </xf>
    <xf numFmtId="0" fontId="0" fillId="0" borderId="0" xfId="0" applyBorder="1" applyAlignment="1" applyProtection="1">
      <alignment/>
      <protection/>
    </xf>
    <xf numFmtId="0" fontId="117" fillId="25" borderId="22" xfId="0" applyFont="1" applyFill="1" applyBorder="1" applyAlignment="1" applyProtection="1">
      <alignment horizontal="center" vertical="center"/>
      <protection/>
    </xf>
    <xf numFmtId="0" fontId="126" fillId="25" borderId="22" xfId="0" applyFont="1" applyFill="1" applyBorder="1" applyAlignment="1">
      <alignment vertical="center"/>
    </xf>
    <xf numFmtId="0" fontId="32" fillId="25" borderId="22" xfId="0" applyFont="1" applyFill="1" applyBorder="1" applyAlignment="1">
      <alignment vertical="center"/>
    </xf>
    <xf numFmtId="4" fontId="132" fillId="25" borderId="22" xfId="0" applyNumberFormat="1" applyFont="1" applyFill="1" applyBorder="1" applyAlignment="1" applyProtection="1">
      <alignment vertical="center"/>
      <protection/>
    </xf>
    <xf numFmtId="49" fontId="168" fillId="0" borderId="16" xfId="0" applyNumberFormat="1" applyFont="1" applyBorder="1" applyAlignment="1" applyProtection="1">
      <alignment horizontal="center" vertical="center"/>
      <protection/>
    </xf>
    <xf numFmtId="0" fontId="171" fillId="0" borderId="16" xfId="0" applyFont="1" applyBorder="1" applyAlignment="1">
      <alignment horizontal="center" vertical="center" wrapText="1"/>
    </xf>
    <xf numFmtId="0" fontId="52" fillId="0" borderId="16" xfId="0" applyFont="1" applyBorder="1" applyAlignment="1">
      <alignment horizontal="center" vertical="center" wrapText="1"/>
    </xf>
    <xf numFmtId="4" fontId="52" fillId="0" borderId="16" xfId="0" applyNumberFormat="1" applyFont="1" applyBorder="1" applyAlignment="1">
      <alignment vertical="center"/>
    </xf>
    <xf numFmtId="0" fontId="0" fillId="0" borderId="0" xfId="0" applyBorder="1" applyAlignment="1">
      <alignment vertical="center"/>
    </xf>
    <xf numFmtId="0" fontId="170" fillId="0" borderId="15" xfId="0" applyFont="1" applyBorder="1" applyAlignment="1">
      <alignment horizontal="center" vertical="center"/>
    </xf>
    <xf numFmtId="0" fontId="170" fillId="0" borderId="17" xfId="0" applyFont="1" applyBorder="1" applyAlignment="1">
      <alignment horizontal="center" vertical="center"/>
    </xf>
    <xf numFmtId="0" fontId="126" fillId="0" borderId="16" xfId="0" applyFont="1" applyBorder="1" applyAlignment="1">
      <alignment horizontal="center" vertical="center"/>
    </xf>
    <xf numFmtId="0" fontId="0" fillId="0" borderId="16" xfId="0" applyBorder="1" applyAlignment="1">
      <alignment horizontal="center" vertical="center"/>
    </xf>
    <xf numFmtId="0" fontId="74" fillId="0" borderId="17" xfId="0" applyFont="1" applyBorder="1" applyAlignment="1">
      <alignment horizontal="center" vertical="center"/>
    </xf>
    <xf numFmtId="0" fontId="97" fillId="0" borderId="23" xfId="0" applyFont="1" applyBorder="1" applyAlignment="1">
      <alignment horizontal="justify" vertical="justify" wrapText="1"/>
    </xf>
    <xf numFmtId="0" fontId="25" fillId="0" borderId="23" xfId="0" applyFont="1" applyBorder="1" applyAlignment="1">
      <alignment vertical="center"/>
    </xf>
    <xf numFmtId="4" fontId="176" fillId="0" borderId="16" xfId="0" applyNumberFormat="1" applyFont="1" applyBorder="1" applyAlignment="1" applyProtection="1">
      <alignment vertical="center"/>
      <protection locked="0"/>
    </xf>
    <xf numFmtId="49" fontId="161" fillId="0" borderId="23" xfId="0" applyNumberFormat="1" applyFont="1" applyBorder="1" applyAlignment="1">
      <alignment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33" fillId="0" borderId="26" xfId="0" applyFont="1" applyBorder="1" applyAlignment="1">
      <alignment vertical="center"/>
    </xf>
    <xf numFmtId="0" fontId="20" fillId="0" borderId="27" xfId="0" applyFont="1" applyBorder="1" applyAlignment="1">
      <alignment horizontal="center" vertical="center"/>
    </xf>
    <xf numFmtId="0" fontId="33" fillId="0" borderId="28" xfId="0" applyFont="1" applyBorder="1" applyAlignment="1">
      <alignment horizontal="center" vertical="center" wrapText="1"/>
    </xf>
    <xf numFmtId="0" fontId="33" fillId="0" borderId="29" xfId="0" applyFont="1" applyBorder="1" applyAlignment="1">
      <alignment vertical="center"/>
    </xf>
    <xf numFmtId="0" fontId="33" fillId="0" borderId="30" xfId="0" applyFont="1" applyBorder="1" applyAlignment="1">
      <alignment vertical="center"/>
    </xf>
    <xf numFmtId="0" fontId="0" fillId="0" borderId="0" xfId="0" applyAlignment="1">
      <alignment/>
    </xf>
    <xf numFmtId="0" fontId="33" fillId="0" borderId="31" xfId="0" applyFont="1" applyBorder="1" applyAlignment="1">
      <alignment horizontal="center" vertical="center" wrapText="1"/>
    </xf>
    <xf numFmtId="4" fontId="26" fillId="0" borderId="0" xfId="0" applyNumberFormat="1" applyFont="1" applyBorder="1" applyAlignment="1">
      <alignment horizontal="center" vertical="center"/>
    </xf>
    <xf numFmtId="4" fontId="25" fillId="0" borderId="32" xfId="0" applyNumberFormat="1" applyFont="1" applyBorder="1" applyAlignment="1">
      <alignment horizontal="center" vertical="center"/>
    </xf>
    <xf numFmtId="4" fontId="25" fillId="0" borderId="33" xfId="0" applyNumberFormat="1" applyFont="1" applyBorder="1" applyAlignment="1">
      <alignment horizontal="center" vertical="center"/>
    </xf>
    <xf numFmtId="4" fontId="24" fillId="0" borderId="34" xfId="0" applyNumberFormat="1" applyFont="1" applyBorder="1" applyAlignment="1">
      <alignment horizontal="center" vertical="center"/>
    </xf>
    <xf numFmtId="4" fontId="25" fillId="0" borderId="35" xfId="0" applyNumberFormat="1" applyFont="1" applyBorder="1" applyAlignment="1">
      <alignment horizontal="center" vertical="center"/>
    </xf>
    <xf numFmtId="4" fontId="24" fillId="0" borderId="36" xfId="0" applyNumberFormat="1" applyFont="1" applyBorder="1" applyAlignment="1">
      <alignment horizontal="center" vertical="center"/>
    </xf>
    <xf numFmtId="0" fontId="23" fillId="0" borderId="37" xfId="0" applyFont="1" applyBorder="1" applyAlignment="1">
      <alignment horizontal="center" vertical="center"/>
    </xf>
    <xf numFmtId="0" fontId="23" fillId="0" borderId="34" xfId="0" applyFont="1" applyBorder="1" applyAlignment="1">
      <alignment horizontal="center" vertical="center"/>
    </xf>
    <xf numFmtId="181" fontId="30" fillId="0" borderId="0" xfId="0" applyNumberFormat="1" applyFont="1" applyBorder="1" applyAlignment="1">
      <alignment horizontal="center" vertical="center"/>
    </xf>
    <xf numFmtId="0" fontId="38" fillId="0" borderId="38" xfId="0" applyFont="1" applyBorder="1" applyAlignment="1">
      <alignment vertical="center" wrapText="1"/>
    </xf>
    <xf numFmtId="0" fontId="38" fillId="0" borderId="0" xfId="0" applyFont="1" applyAlignment="1">
      <alignment vertical="center" wrapText="1"/>
    </xf>
    <xf numFmtId="4" fontId="34" fillId="0" borderId="10" xfId="0" applyNumberFormat="1" applyFont="1" applyBorder="1" applyAlignment="1" applyProtection="1">
      <alignment horizontal="center" vertical="center"/>
      <protection locked="0"/>
    </xf>
    <xf numFmtId="0" fontId="23" fillId="0" borderId="39" xfId="0" applyFont="1" applyBorder="1" applyAlignment="1">
      <alignment horizontal="center" vertical="center"/>
    </xf>
    <xf numFmtId="0" fontId="23" fillId="0" borderId="36"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10" fontId="24" fillId="0" borderId="36" xfId="0" applyNumberFormat="1" applyFont="1" applyBorder="1" applyAlignment="1">
      <alignment horizontal="center" vertical="center"/>
    </xf>
    <xf numFmtId="10" fontId="25" fillId="0" borderId="33" xfId="0" applyNumberFormat="1" applyFont="1" applyBorder="1" applyAlignment="1">
      <alignment horizontal="center" vertical="center"/>
    </xf>
    <xf numFmtId="10" fontId="24" fillId="0" borderId="41" xfId="0" applyNumberFormat="1" applyFont="1" applyBorder="1" applyAlignment="1">
      <alignment horizontal="center" vertical="center"/>
    </xf>
    <xf numFmtId="10" fontId="25" fillId="0" borderId="32" xfId="0" applyNumberFormat="1" applyFont="1" applyBorder="1" applyAlignment="1">
      <alignment horizontal="center" vertical="center"/>
    </xf>
    <xf numFmtId="0" fontId="33" fillId="0" borderId="10" xfId="0" applyFont="1" applyBorder="1" applyAlignment="1">
      <alignment vertical="center"/>
    </xf>
    <xf numFmtId="198" fontId="34" fillId="0" borderId="10" xfId="0" applyNumberFormat="1" applyFont="1" applyBorder="1" applyAlignment="1" applyProtection="1">
      <alignment horizontal="center" vertical="center"/>
      <protection locked="0"/>
    </xf>
    <xf numFmtId="198" fontId="0" fillId="0" borderId="10" xfId="0" applyNumberFormat="1" applyBorder="1" applyAlignment="1">
      <alignment horizontal="center" vertical="center"/>
    </xf>
    <xf numFmtId="0" fontId="33" fillId="0" borderId="10" xfId="0" applyFont="1" applyBorder="1" applyAlignment="1">
      <alignment horizontal="center" vertical="center"/>
    </xf>
    <xf numFmtId="0" fontId="0" fillId="0" borderId="10" xfId="0" applyBorder="1" applyAlignment="1">
      <alignment/>
    </xf>
    <xf numFmtId="4" fontId="31" fillId="0" borderId="27" xfId="0" applyNumberFormat="1" applyFont="1" applyBorder="1" applyAlignment="1">
      <alignment horizontal="center" vertical="center"/>
    </xf>
    <xf numFmtId="4" fontId="0" fillId="0" borderId="24" xfId="0" applyNumberFormat="1" applyBorder="1" applyAlignment="1">
      <alignment horizontal="center" vertical="center"/>
    </xf>
    <xf numFmtId="10" fontId="34" fillId="0" borderId="10" xfId="0" applyNumberFormat="1" applyFont="1" applyBorder="1" applyAlignment="1" applyProtection="1">
      <alignment horizontal="center" vertical="center"/>
      <protection locked="0"/>
    </xf>
    <xf numFmtId="0" fontId="34" fillId="0" borderId="31" xfId="0" applyFont="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4" fontId="21" fillId="0" borderId="0" xfId="0" applyNumberFormat="1" applyFont="1" applyBorder="1" applyAlignment="1">
      <alignment horizontal="center" vertical="center"/>
    </xf>
    <xf numFmtId="4" fontId="22" fillId="0" borderId="0" xfId="0" applyNumberFormat="1" applyFont="1" applyBorder="1" applyAlignment="1">
      <alignment horizontal="center" vertical="center"/>
    </xf>
    <xf numFmtId="10" fontId="24" fillId="0" borderId="31" xfId="0" applyNumberFormat="1" applyFont="1" applyBorder="1" applyAlignment="1">
      <alignment horizontal="center" vertical="center"/>
    </xf>
    <xf numFmtId="10" fontId="25" fillId="0" borderId="31" xfId="0" applyNumberFormat="1" applyFont="1" applyBorder="1" applyAlignment="1">
      <alignment horizontal="center" vertical="center"/>
    </xf>
    <xf numFmtId="10" fontId="24" fillId="0" borderId="28" xfId="0" applyNumberFormat="1" applyFont="1" applyBorder="1" applyAlignment="1">
      <alignment horizontal="center" vertical="center"/>
    </xf>
    <xf numFmtId="10" fontId="25" fillId="0" borderId="28" xfId="0" applyNumberFormat="1" applyFont="1" applyBorder="1" applyAlignment="1">
      <alignment horizontal="center" vertical="center"/>
    </xf>
    <xf numFmtId="0" fontId="33" fillId="0" borderId="31" xfId="0" applyFont="1" applyBorder="1" applyAlignment="1">
      <alignment horizontal="center" vertical="center"/>
    </xf>
    <xf numFmtId="0" fontId="33" fillId="0" borderId="28" xfId="0" applyFont="1" applyBorder="1" applyAlignment="1">
      <alignment horizontal="center" vertical="center"/>
    </xf>
    <xf numFmtId="4" fontId="21" fillId="0" borderId="29" xfId="0" applyNumberFormat="1" applyFont="1" applyBorder="1" applyAlignment="1">
      <alignment horizontal="center" vertical="center"/>
    </xf>
    <xf numFmtId="4" fontId="21" fillId="0" borderId="30" xfId="0" applyNumberFormat="1" applyFont="1" applyBorder="1" applyAlignment="1">
      <alignment horizontal="center" vertical="center"/>
    </xf>
    <xf numFmtId="4" fontId="22" fillId="0" borderId="26" xfId="0" applyNumberFormat="1" applyFont="1" applyBorder="1" applyAlignment="1">
      <alignment horizontal="center" vertical="center"/>
    </xf>
    <xf numFmtId="4" fontId="21" fillId="0" borderId="38" xfId="0" applyNumberFormat="1" applyFont="1" applyBorder="1" applyAlignment="1">
      <alignment horizontal="center" vertical="center"/>
    </xf>
    <xf numFmtId="4" fontId="21" fillId="0" borderId="42" xfId="0" applyNumberFormat="1" applyFont="1" applyBorder="1" applyAlignment="1">
      <alignment horizontal="center" vertical="center"/>
    </xf>
    <xf numFmtId="4" fontId="22" fillId="0" borderId="43" xfId="0" applyNumberFormat="1" applyFont="1" applyBorder="1" applyAlignment="1">
      <alignment horizontal="center" vertical="center"/>
    </xf>
    <xf numFmtId="4" fontId="21" fillId="0" borderId="31" xfId="0" applyNumberFormat="1" applyFont="1" applyBorder="1" applyAlignment="1">
      <alignment horizontal="center" vertical="center"/>
    </xf>
    <xf numFmtId="4" fontId="22" fillId="0" borderId="31" xfId="0" applyNumberFormat="1" applyFont="1" applyBorder="1" applyAlignment="1">
      <alignment horizontal="center" vertical="center"/>
    </xf>
    <xf numFmtId="4" fontId="21" fillId="0" borderId="28" xfId="0" applyNumberFormat="1" applyFont="1" applyBorder="1" applyAlignment="1">
      <alignment horizontal="center" vertical="center"/>
    </xf>
    <xf numFmtId="4" fontId="22" fillId="0" borderId="28"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28" xfId="0" applyFont="1" applyBorder="1" applyAlignment="1">
      <alignment horizontal="center" vertical="center"/>
    </xf>
    <xf numFmtId="0" fontId="33" fillId="0" borderId="29" xfId="0" applyFont="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198" fontId="34" fillId="0" borderId="29" xfId="0" applyNumberFormat="1" applyFont="1" applyBorder="1" applyAlignment="1" applyProtection="1">
      <alignment horizontal="center" vertical="center"/>
      <protection locked="0"/>
    </xf>
    <xf numFmtId="198" fontId="0" fillId="0" borderId="26" xfId="0" applyNumberFormat="1" applyBorder="1" applyAlignment="1">
      <alignment horizontal="center" vertical="center"/>
    </xf>
    <xf numFmtId="0" fontId="33" fillId="0" borderId="46" xfId="0" applyFont="1" applyBorder="1" applyAlignment="1">
      <alignment vertical="center"/>
    </xf>
    <xf numFmtId="0" fontId="33" fillId="0" borderId="47" xfId="0" applyFont="1" applyBorder="1" applyAlignment="1">
      <alignment vertical="center"/>
    </xf>
    <xf numFmtId="0" fontId="33" fillId="0" borderId="48" xfId="0" applyFont="1" applyBorder="1" applyAlignment="1">
      <alignment vertical="center"/>
    </xf>
    <xf numFmtId="0" fontId="33" fillId="0" borderId="38" xfId="0" applyFont="1" applyBorder="1" applyAlignment="1">
      <alignment vertical="center"/>
    </xf>
    <xf numFmtId="0" fontId="33" fillId="0" borderId="0" xfId="0" applyFont="1" applyBorder="1" applyAlignment="1">
      <alignment vertical="center"/>
    </xf>
    <xf numFmtId="0" fontId="33" fillId="0" borderId="43" xfId="0" applyFont="1" applyBorder="1" applyAlignment="1">
      <alignment vertical="center"/>
    </xf>
    <xf numFmtId="198" fontId="34" fillId="0" borderId="46" xfId="0" applyNumberFormat="1" applyFont="1" applyBorder="1" applyAlignment="1" applyProtection="1">
      <alignment horizontal="center" vertical="center"/>
      <protection locked="0"/>
    </xf>
    <xf numFmtId="198" fontId="0" fillId="0" borderId="48" xfId="0" applyNumberFormat="1" applyBorder="1" applyAlignment="1">
      <alignment horizontal="center" vertical="center"/>
    </xf>
    <xf numFmtId="198" fontId="34" fillId="0" borderId="38" xfId="0" applyNumberFormat="1" applyFont="1" applyBorder="1" applyAlignment="1" applyProtection="1">
      <alignment horizontal="center" vertical="center"/>
      <protection locked="0"/>
    </xf>
    <xf numFmtId="198" fontId="0" fillId="0" borderId="43" xfId="0" applyNumberFormat="1" applyBorder="1" applyAlignment="1">
      <alignment horizontal="center" vertical="center"/>
    </xf>
    <xf numFmtId="4" fontId="37" fillId="0" borderId="0" xfId="0" applyNumberFormat="1" applyFont="1" applyAlignment="1">
      <alignment horizontal="center" vertical="center"/>
    </xf>
    <xf numFmtId="4" fontId="37" fillId="0" borderId="43" xfId="0" applyNumberFormat="1" applyFont="1" applyBorder="1" applyAlignment="1">
      <alignment horizontal="center" vertical="center"/>
    </xf>
    <xf numFmtId="181" fontId="37" fillId="0" borderId="0" xfId="0" applyNumberFormat="1" applyFont="1" applyAlignment="1">
      <alignment horizontal="center" vertical="center"/>
    </xf>
    <xf numFmtId="181" fontId="37" fillId="0" borderId="43" xfId="0" applyNumberFormat="1" applyFont="1" applyBorder="1" applyAlignment="1">
      <alignment horizontal="center" vertical="center"/>
    </xf>
    <xf numFmtId="181" fontId="37" fillId="0" borderId="0" xfId="0" applyNumberFormat="1" applyFont="1" applyBorder="1" applyAlignment="1">
      <alignment horizontal="center" vertical="center"/>
    </xf>
    <xf numFmtId="0" fontId="153" fillId="0" borderId="0" xfId="0" applyFont="1" applyAlignment="1">
      <alignment horizontal="center" vertical="center"/>
    </xf>
    <xf numFmtId="0" fontId="116" fillId="0" borderId="0" xfId="0" applyFont="1" applyAlignment="1">
      <alignment horizontal="center" vertical="center"/>
    </xf>
    <xf numFmtId="0" fontId="154" fillId="0" borderId="0" xfId="0" applyFont="1" applyAlignment="1">
      <alignment horizontal="center" vertical="center"/>
    </xf>
    <xf numFmtId="0" fontId="22" fillId="0" borderId="0" xfId="0" applyFont="1" applyAlignment="1">
      <alignment horizontal="center" vertical="center"/>
    </xf>
    <xf numFmtId="0" fontId="122" fillId="0" borderId="0" xfId="0" applyFont="1" applyAlignment="1">
      <alignment horizontal="center" vertical="center"/>
    </xf>
    <xf numFmtId="0" fontId="97" fillId="0" borderId="0" xfId="0" applyFont="1" applyAlignment="1">
      <alignment vertical="center"/>
    </xf>
    <xf numFmtId="4" fontId="159" fillId="0" borderId="17" xfId="0" applyNumberFormat="1" applyFont="1" applyBorder="1" applyAlignment="1" applyProtection="1">
      <alignment vertical="center"/>
      <protection locked="0"/>
    </xf>
    <xf numFmtId="4" fontId="45" fillId="0" borderId="22" xfId="0" applyNumberFormat="1" applyFont="1" applyBorder="1" applyAlignment="1" applyProtection="1">
      <alignment vertical="center"/>
      <protection locked="0"/>
    </xf>
    <xf numFmtId="4" fontId="45" fillId="0" borderId="18" xfId="0" applyNumberFormat="1" applyFont="1" applyBorder="1" applyAlignment="1" applyProtection="1">
      <alignment vertical="center"/>
      <protection locked="0"/>
    </xf>
    <xf numFmtId="4" fontId="49" fillId="0" borderId="49" xfId="0" applyNumberFormat="1" applyFont="1" applyBorder="1" applyAlignment="1">
      <alignment vertical="center"/>
    </xf>
    <xf numFmtId="4" fontId="0" fillId="0" borderId="23" xfId="0" applyNumberFormat="1" applyBorder="1" applyAlignment="1">
      <alignment vertical="center"/>
    </xf>
    <xf numFmtId="4" fontId="0" fillId="0" borderId="50" xfId="0" applyNumberFormat="1" applyBorder="1" applyAlignment="1">
      <alignment vertical="center"/>
    </xf>
    <xf numFmtId="4" fontId="0" fillId="0" borderId="15" xfId="0" applyNumberFormat="1" applyBorder="1" applyAlignment="1">
      <alignment vertical="center"/>
    </xf>
    <xf numFmtId="4" fontId="0" fillId="0" borderId="51" xfId="0" applyNumberFormat="1" applyBorder="1" applyAlignment="1">
      <alignment vertical="center"/>
    </xf>
    <xf numFmtId="4" fontId="0" fillId="0" borderId="14" xfId="0" applyNumberFormat="1" applyBorder="1" applyAlignment="1">
      <alignment vertical="center"/>
    </xf>
    <xf numFmtId="0" fontId="156" fillId="0" borderId="17" xfId="0" applyFont="1" applyBorder="1" applyAlignment="1">
      <alignment vertical="center"/>
    </xf>
    <xf numFmtId="0" fontId="77" fillId="0" borderId="22" xfId="0" applyFont="1" applyBorder="1" applyAlignment="1">
      <alignment vertical="center"/>
    </xf>
    <xf numFmtId="0" fontId="0" fillId="0" borderId="22" xfId="0" applyBorder="1" applyAlignment="1">
      <alignment vertical="center"/>
    </xf>
    <xf numFmtId="0" fontId="0" fillId="0" borderId="18" xfId="0" applyBorder="1" applyAlignment="1">
      <alignment vertical="center"/>
    </xf>
    <xf numFmtId="4" fontId="104" fillId="0" borderId="17" xfId="0" applyNumberFormat="1" applyFont="1" applyBorder="1" applyAlignment="1">
      <alignment vertical="center"/>
    </xf>
    <xf numFmtId="4" fontId="157" fillId="0" borderId="16" xfId="0" applyNumberFormat="1" applyFont="1" applyBorder="1" applyAlignment="1">
      <alignment vertical="center"/>
    </xf>
    <xf numFmtId="0" fontId="132" fillId="0" borderId="0" xfId="0" applyFont="1" applyAlignment="1">
      <alignment horizontal="center" vertical="center"/>
    </xf>
    <xf numFmtId="0" fontId="25" fillId="0" borderId="0" xfId="0" applyFont="1" applyAlignment="1">
      <alignment horizontal="center" vertical="center"/>
    </xf>
    <xf numFmtId="4" fontId="104" fillId="0" borderId="49" xfId="0" applyNumberFormat="1" applyFont="1" applyBorder="1" applyAlignment="1">
      <alignment vertical="center"/>
    </xf>
    <xf numFmtId="4" fontId="104" fillId="0" borderId="23" xfId="0" applyNumberFormat="1" applyFont="1" applyBorder="1" applyAlignment="1">
      <alignment vertical="center"/>
    </xf>
    <xf numFmtId="4" fontId="104" fillId="0" borderId="50" xfId="0" applyNumberFormat="1" applyFont="1" applyBorder="1" applyAlignment="1">
      <alignment vertical="center"/>
    </xf>
    <xf numFmtId="0" fontId="0" fillId="0" borderId="23" xfId="0" applyBorder="1" applyAlignment="1">
      <alignment vertical="center"/>
    </xf>
    <xf numFmtId="4" fontId="37" fillId="0" borderId="17" xfId="0" applyNumberFormat="1" applyFont="1" applyBorder="1" applyAlignment="1">
      <alignment vertical="center"/>
    </xf>
    <xf numFmtId="4" fontId="0" fillId="0" borderId="22" xfId="0" applyNumberFormat="1" applyFont="1" applyBorder="1" applyAlignment="1">
      <alignment vertical="center"/>
    </xf>
    <xf numFmtId="4" fontId="0" fillId="0" borderId="18" xfId="0" applyNumberFormat="1" applyFont="1" applyBorder="1" applyAlignment="1">
      <alignment vertical="center"/>
    </xf>
    <xf numFmtId="0" fontId="97" fillId="0" borderId="17" xfId="0" applyFont="1" applyBorder="1" applyAlignment="1">
      <alignment vertical="center"/>
    </xf>
    <xf numFmtId="0" fontId="97" fillId="0" borderId="22" xfId="0" applyFont="1" applyBorder="1" applyAlignment="1">
      <alignment vertical="center"/>
    </xf>
    <xf numFmtId="0" fontId="42" fillId="0" borderId="17" xfId="0" applyFont="1" applyBorder="1" applyAlignment="1">
      <alignment vertical="center"/>
    </xf>
    <xf numFmtId="0" fontId="156" fillId="0" borderId="23" xfId="0" applyFont="1" applyBorder="1" applyAlignment="1">
      <alignment vertical="center"/>
    </xf>
    <xf numFmtId="0" fontId="77" fillId="0" borderId="23"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14" xfId="0" applyBorder="1" applyAlignment="1">
      <alignment vertical="center"/>
    </xf>
    <xf numFmtId="0" fontId="160" fillId="0" borderId="17" xfId="0" applyFont="1" applyBorder="1" applyAlignment="1">
      <alignment horizontal="center" vertical="center" wrapText="1"/>
    </xf>
    <xf numFmtId="0" fontId="0" fillId="0" borderId="22" xfId="0" applyBorder="1" applyAlignment="1">
      <alignment horizontal="center" vertical="center"/>
    </xf>
    <xf numFmtId="0" fontId="0" fillId="0" borderId="18" xfId="0" applyBorder="1" applyAlignment="1">
      <alignment horizontal="center" vertical="center"/>
    </xf>
    <xf numFmtId="0" fontId="155" fillId="0" borderId="17" xfId="0" applyFont="1" applyBorder="1" applyAlignment="1">
      <alignment horizontal="center" vertical="center" wrapText="1"/>
    </xf>
    <xf numFmtId="0" fontId="43" fillId="0" borderId="22" xfId="0" applyFont="1" applyBorder="1" applyAlignment="1">
      <alignment horizontal="center" vertical="center"/>
    </xf>
    <xf numFmtId="0" fontId="108" fillId="0" borderId="17" xfId="0" applyFont="1" applyBorder="1" applyAlignment="1">
      <alignment horizontal="center" vertical="center"/>
    </xf>
    <xf numFmtId="0" fontId="108" fillId="0" borderId="22" xfId="0" applyFont="1" applyBorder="1" applyAlignment="1">
      <alignment horizontal="center" vertical="center"/>
    </xf>
    <xf numFmtId="0" fontId="108" fillId="0" borderId="18" xfId="0" applyFont="1" applyBorder="1" applyAlignment="1">
      <alignment horizontal="center" vertical="center"/>
    </xf>
    <xf numFmtId="4" fontId="132" fillId="0" borderId="16" xfId="0" applyNumberFormat="1" applyFont="1" applyBorder="1" applyAlignment="1">
      <alignment vertical="center"/>
    </xf>
    <xf numFmtId="4" fontId="108" fillId="0" borderId="16" xfId="0" applyNumberFormat="1" applyFont="1" applyBorder="1" applyAlignment="1">
      <alignment vertical="center"/>
    </xf>
    <xf numFmtId="4" fontId="49" fillId="0" borderId="16" xfId="0" applyNumberFormat="1" applyFont="1" applyBorder="1" applyAlignment="1">
      <alignment vertical="center"/>
    </xf>
    <xf numFmtId="0" fontId="132" fillId="0" borderId="0" xfId="0" applyFont="1" applyBorder="1" applyAlignment="1">
      <alignment horizontal="center" vertical="center"/>
    </xf>
    <xf numFmtId="0" fontId="0" fillId="0" borderId="0" xfId="0" applyAlignment="1">
      <alignment horizontal="center" vertical="center"/>
    </xf>
    <xf numFmtId="4" fontId="104" fillId="0" borderId="16" xfId="0" applyNumberFormat="1" applyFont="1" applyBorder="1" applyAlignment="1">
      <alignment vertical="center"/>
    </xf>
    <xf numFmtId="170" fontId="42" fillId="0" borderId="16" xfId="0" applyNumberFormat="1" applyFont="1" applyBorder="1" applyAlignment="1">
      <alignment horizontal="center" vertical="center"/>
    </xf>
    <xf numFmtId="0" fontId="42" fillId="0" borderId="15" xfId="0" applyFont="1" applyBorder="1" applyAlignment="1">
      <alignment vertical="center"/>
    </xf>
    <xf numFmtId="0" fontId="43" fillId="0" borderId="51" xfId="0" applyFont="1" applyBorder="1" applyAlignment="1">
      <alignment vertical="center"/>
    </xf>
    <xf numFmtId="0" fontId="43" fillId="0" borderId="14" xfId="0" applyFont="1" applyBorder="1" applyAlignment="1">
      <alignment vertical="center"/>
    </xf>
    <xf numFmtId="0" fontId="99" fillId="0" borderId="49" xfId="0" applyFont="1" applyBorder="1" applyAlignment="1">
      <alignment horizontal="center" vertical="center"/>
    </xf>
    <xf numFmtId="0" fontId="99" fillId="0" borderId="23" xfId="0" applyFont="1" applyBorder="1" applyAlignment="1">
      <alignment horizontal="center" vertical="center"/>
    </xf>
    <xf numFmtId="0" fontId="0" fillId="0" borderId="23"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4" fontId="159" fillId="0" borderId="49" xfId="0" applyNumberFormat="1" applyFont="1" applyBorder="1" applyAlignment="1" applyProtection="1">
      <alignment vertical="center"/>
      <protection locked="0"/>
    </xf>
    <xf numFmtId="4" fontId="45" fillId="0" borderId="23" xfId="0" applyNumberFormat="1" applyFont="1" applyBorder="1" applyAlignment="1" applyProtection="1">
      <alignment vertical="center"/>
      <protection locked="0"/>
    </xf>
    <xf numFmtId="4" fontId="45" fillId="0" borderId="50" xfId="0" applyNumberFormat="1" applyFont="1" applyBorder="1" applyAlignment="1" applyProtection="1">
      <alignment vertical="center"/>
      <protection locked="0"/>
    </xf>
    <xf numFmtId="4" fontId="45" fillId="0" borderId="15" xfId="0" applyNumberFormat="1" applyFont="1" applyBorder="1" applyAlignment="1" applyProtection="1">
      <alignment vertical="center"/>
      <protection locked="0"/>
    </xf>
    <xf numFmtId="4" fontId="45" fillId="0" borderId="51" xfId="0" applyNumberFormat="1" applyFont="1" applyBorder="1" applyAlignment="1" applyProtection="1">
      <alignment vertical="center"/>
      <protection locked="0"/>
    </xf>
    <xf numFmtId="4" fontId="45" fillId="0" borderId="14" xfId="0" applyNumberFormat="1" applyFont="1" applyBorder="1" applyAlignment="1" applyProtection="1">
      <alignment vertical="center"/>
      <protection locked="0"/>
    </xf>
    <xf numFmtId="1" fontId="132" fillId="0" borderId="17" xfId="0" applyNumberFormat="1" applyFont="1" applyBorder="1" applyAlignment="1">
      <alignment horizontal="center" vertical="center"/>
    </xf>
    <xf numFmtId="1" fontId="132" fillId="0" borderId="22" xfId="0" applyNumberFormat="1" applyFont="1" applyBorder="1" applyAlignment="1">
      <alignment horizontal="center" vertical="center"/>
    </xf>
    <xf numFmtId="1" fontId="132" fillId="0" borderId="18" xfId="0" applyNumberFormat="1" applyFont="1" applyBorder="1" applyAlignment="1">
      <alignment horizontal="center" vertical="center"/>
    </xf>
    <xf numFmtId="1" fontId="0" fillId="0" borderId="22" xfId="0" applyNumberFormat="1" applyBorder="1" applyAlignment="1">
      <alignment horizontal="center" vertical="center"/>
    </xf>
    <xf numFmtId="1" fontId="0" fillId="0" borderId="18" xfId="0" applyNumberFormat="1" applyBorder="1" applyAlignment="1">
      <alignment horizontal="center" vertical="center"/>
    </xf>
    <xf numFmtId="0" fontId="102" fillId="0" borderId="17" xfId="0" applyFont="1" applyBorder="1" applyAlignment="1">
      <alignment horizontal="center" vertical="center"/>
    </xf>
    <xf numFmtId="0" fontId="104" fillId="0" borderId="17" xfId="0" applyFont="1" applyBorder="1" applyAlignment="1">
      <alignment horizontal="center" vertical="center"/>
    </xf>
    <xf numFmtId="0" fontId="37" fillId="0" borderId="0" xfId="0" applyFont="1" applyBorder="1" applyAlignment="1">
      <alignment horizontal="center" vertical="center"/>
    </xf>
    <xf numFmtId="4" fontId="158" fillId="0" borderId="17" xfId="0" applyNumberFormat="1" applyFont="1" applyBorder="1" applyAlignment="1">
      <alignment vertical="center"/>
    </xf>
    <xf numFmtId="0" fontId="156" fillId="0" borderId="22" xfId="0" applyFont="1" applyBorder="1" applyAlignment="1">
      <alignment vertical="center"/>
    </xf>
    <xf numFmtId="0" fontId="156" fillId="0" borderId="18" xfId="0" applyFont="1" applyBorder="1" applyAlignment="1">
      <alignment vertical="center"/>
    </xf>
    <xf numFmtId="0" fontId="114" fillId="0" borderId="16" xfId="0" applyFont="1" applyBorder="1" applyAlignment="1" applyProtection="1">
      <alignment horizontal="center" vertical="center" wrapText="1"/>
      <protection/>
    </xf>
    <xf numFmtId="0" fontId="114" fillId="0" borderId="16" xfId="0" applyFont="1" applyBorder="1" applyAlignment="1">
      <alignment horizontal="center" vertical="center" wrapText="1"/>
    </xf>
    <xf numFmtId="4" fontId="149" fillId="0" borderId="16" xfId="0" applyNumberFormat="1" applyFont="1" applyBorder="1" applyAlignment="1">
      <alignment horizontal="center" vertical="center"/>
    </xf>
    <xf numFmtId="0" fontId="149" fillId="0" borderId="16" xfId="0" applyFont="1" applyBorder="1" applyAlignment="1">
      <alignment horizontal="center" vertical="center"/>
    </xf>
    <xf numFmtId="0" fontId="55" fillId="0" borderId="16" xfId="0" applyFont="1" applyBorder="1" applyAlignment="1" applyProtection="1">
      <alignment vertical="center" wrapText="1"/>
      <protection/>
    </xf>
    <xf numFmtId="0" fontId="43" fillId="0" borderId="16" xfId="0" applyFont="1" applyBorder="1" applyAlignment="1" applyProtection="1">
      <alignment vertical="center"/>
      <protection/>
    </xf>
    <xf numFmtId="0" fontId="49" fillId="0" borderId="16" xfId="0" applyFont="1" applyBorder="1" applyAlignment="1" applyProtection="1">
      <alignment vertical="center" wrapText="1"/>
      <protection/>
    </xf>
    <xf numFmtId="0" fontId="49" fillId="0" borderId="16" xfId="0" applyFont="1" applyBorder="1" applyAlignment="1" applyProtection="1">
      <alignment vertical="center"/>
      <protection/>
    </xf>
    <xf numFmtId="4" fontId="57" fillId="0" borderId="16" xfId="0" applyNumberFormat="1" applyFont="1" applyBorder="1" applyAlignment="1" applyProtection="1">
      <alignment horizontal="center" vertical="center"/>
      <protection/>
    </xf>
    <xf numFmtId="4" fontId="109" fillId="0" borderId="16" xfId="0" applyNumberFormat="1" applyFont="1" applyBorder="1" applyAlignment="1" applyProtection="1">
      <alignment vertical="center"/>
      <protection/>
    </xf>
    <xf numFmtId="4" fontId="109" fillId="0" borderId="16" xfId="0" applyNumberFormat="1" applyFont="1" applyBorder="1" applyAlignment="1">
      <alignment vertical="center"/>
    </xf>
    <xf numFmtId="0" fontId="23" fillId="0" borderId="16" xfId="0" applyFont="1" applyBorder="1" applyAlignment="1" applyProtection="1">
      <alignment vertical="center"/>
      <protection/>
    </xf>
    <xf numFmtId="3" fontId="66" fillId="0" borderId="16" xfId="0" applyNumberFormat="1" applyFont="1" applyBorder="1" applyAlignment="1" applyProtection="1">
      <alignment horizontal="center" vertical="center"/>
      <protection locked="0"/>
    </xf>
    <xf numFmtId="3" fontId="45" fillId="0" borderId="16" xfId="0" applyNumberFormat="1" applyFont="1" applyBorder="1" applyAlignment="1">
      <alignment horizontal="center" vertical="center"/>
    </xf>
    <xf numFmtId="4" fontId="131" fillId="0" borderId="16" xfId="0" applyNumberFormat="1" applyFont="1" applyBorder="1" applyAlignment="1" applyProtection="1">
      <alignment vertical="center"/>
      <protection/>
    </xf>
    <xf numFmtId="4" fontId="47" fillId="0" borderId="16" xfId="0" applyNumberFormat="1" applyFont="1" applyBorder="1" applyAlignment="1">
      <alignment vertical="center"/>
    </xf>
    <xf numFmtId="0" fontId="0" fillId="0" borderId="16" xfId="0" applyFont="1" applyBorder="1" applyAlignment="1" applyProtection="1">
      <alignment vertical="center"/>
      <protection/>
    </xf>
    <xf numFmtId="4" fontId="65" fillId="0" borderId="16" xfId="0" applyNumberFormat="1" applyFont="1" applyBorder="1" applyAlignment="1" applyProtection="1">
      <alignment vertical="center"/>
      <protection/>
    </xf>
    <xf numFmtId="4" fontId="0" fillId="0" borderId="16" xfId="0" applyNumberFormat="1" applyFont="1" applyBorder="1" applyAlignment="1">
      <alignment vertical="center"/>
    </xf>
    <xf numFmtId="0" fontId="28" fillId="0" borderId="16" xfId="0" applyFont="1" applyBorder="1" applyAlignment="1" applyProtection="1">
      <alignment horizontal="center" vertical="center" wrapText="1"/>
      <protection/>
    </xf>
    <xf numFmtId="0" fontId="29" fillId="0" borderId="16" xfId="0" applyFont="1" applyBorder="1" applyAlignment="1" applyProtection="1">
      <alignment horizontal="center" vertical="center" wrapText="1"/>
      <protection/>
    </xf>
    <xf numFmtId="0" fontId="0" fillId="0" borderId="16" xfId="0" applyFont="1" applyBorder="1" applyAlignment="1" applyProtection="1">
      <alignment wrapText="1"/>
      <protection/>
    </xf>
    <xf numFmtId="0" fontId="42" fillId="0" borderId="16" xfId="0" applyFont="1" applyBorder="1" applyAlignment="1" applyProtection="1">
      <alignment horizontal="center" vertical="center" wrapText="1"/>
      <protection/>
    </xf>
    <xf numFmtId="0" fontId="0" fillId="0" borderId="16" xfId="0" applyFont="1" applyBorder="1" applyAlignment="1">
      <alignment wrapText="1"/>
    </xf>
    <xf numFmtId="0" fontId="31" fillId="0" borderId="16"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4" fontId="24" fillId="0" borderId="16" xfId="0" applyNumberFormat="1" applyFont="1" applyBorder="1" applyAlignment="1" applyProtection="1">
      <alignment vertical="center"/>
      <protection/>
    </xf>
    <xf numFmtId="4" fontId="25" fillId="0" borderId="16" xfId="0" applyNumberFormat="1" applyFont="1" applyBorder="1" applyAlignment="1" applyProtection="1">
      <alignment vertical="center"/>
      <protection/>
    </xf>
    <xf numFmtId="0" fontId="0" fillId="0" borderId="16" xfId="0" applyFont="1" applyBorder="1" applyAlignment="1" applyProtection="1">
      <alignment/>
      <protection/>
    </xf>
    <xf numFmtId="0" fontId="55" fillId="0" borderId="16" xfId="0" applyFont="1" applyBorder="1" applyAlignment="1" applyProtection="1">
      <alignment horizontal="center" vertical="center" wrapText="1"/>
      <protection/>
    </xf>
    <xf numFmtId="0" fontId="43" fillId="0" borderId="16" xfId="0" applyFont="1" applyBorder="1" applyAlignment="1" applyProtection="1">
      <alignment horizontal="center" vertical="center"/>
      <protection/>
    </xf>
    <xf numFmtId="4" fontId="55" fillId="0" borderId="16" xfId="0" applyNumberFormat="1" applyFont="1" applyBorder="1" applyAlignment="1" applyProtection="1">
      <alignment horizontal="center" vertical="center" wrapText="1"/>
      <protection locked="0"/>
    </xf>
    <xf numFmtId="4" fontId="0" fillId="0" borderId="16" xfId="0" applyNumberFormat="1" applyFont="1" applyBorder="1" applyAlignment="1" applyProtection="1">
      <alignment horizontal="center" vertical="center"/>
      <protection locked="0"/>
    </xf>
    <xf numFmtId="3" fontId="24" fillId="0" borderId="16" xfId="0" applyNumberFormat="1" applyFont="1" applyBorder="1" applyAlignment="1" applyProtection="1">
      <alignment horizontal="center" vertical="center"/>
      <protection/>
    </xf>
    <xf numFmtId="0" fontId="25" fillId="0" borderId="16" xfId="0" applyFont="1" applyBorder="1" applyAlignment="1" applyProtection="1">
      <alignment horizontal="center" vertical="center"/>
      <protection/>
    </xf>
    <xf numFmtId="3" fontId="64" fillId="0" borderId="16" xfId="0" applyNumberFormat="1" applyFont="1" applyBorder="1" applyAlignment="1" applyProtection="1">
      <alignment horizontal="center" vertical="center"/>
      <protection/>
    </xf>
    <xf numFmtId="3" fontId="0" fillId="0" borderId="16" xfId="0" applyNumberFormat="1" applyFont="1" applyBorder="1" applyAlignment="1" applyProtection="1">
      <alignment horizontal="center" vertical="center"/>
      <protection/>
    </xf>
    <xf numFmtId="0" fontId="53" fillId="0" borderId="16" xfId="0" applyFont="1" applyBorder="1" applyAlignment="1" applyProtection="1">
      <alignment horizontal="center" vertical="center" wrapText="1"/>
      <protection/>
    </xf>
    <xf numFmtId="0" fontId="44" fillId="0" borderId="16" xfId="0" applyFont="1" applyBorder="1" applyAlignment="1" applyProtection="1">
      <alignment horizontal="center" vertical="center"/>
      <protection/>
    </xf>
    <xf numFmtId="4" fontId="61" fillId="0" borderId="16" xfId="0" applyNumberFormat="1" applyFont="1" applyBorder="1" applyAlignment="1" applyProtection="1">
      <alignment horizontal="center" vertical="center"/>
      <protection/>
    </xf>
    <xf numFmtId="4" fontId="43" fillId="0" borderId="16" xfId="0" applyNumberFormat="1" applyFont="1" applyBorder="1" applyAlignment="1" applyProtection="1">
      <alignment horizontal="center" vertical="center"/>
      <protection/>
    </xf>
    <xf numFmtId="4" fontId="57" fillId="0" borderId="16" xfId="0" applyNumberFormat="1" applyFont="1" applyBorder="1" applyAlignment="1" applyProtection="1">
      <alignment vertical="center"/>
      <protection/>
    </xf>
    <xf numFmtId="4" fontId="25" fillId="0" borderId="16" xfId="0" applyNumberFormat="1" applyFont="1" applyBorder="1" applyAlignment="1" applyProtection="1">
      <alignment vertical="center"/>
      <protection/>
    </xf>
    <xf numFmtId="4" fontId="25" fillId="0" borderId="16" xfId="0" applyNumberFormat="1" applyFont="1" applyBorder="1" applyAlignment="1">
      <alignment vertical="center"/>
    </xf>
    <xf numFmtId="4" fontId="25" fillId="0" borderId="16" xfId="0" applyNumberFormat="1" applyFont="1" applyBorder="1" applyAlignment="1">
      <alignment vertical="center"/>
    </xf>
    <xf numFmtId="4" fontId="63" fillId="0" borderId="16" xfId="0" applyNumberFormat="1" applyFont="1" applyBorder="1" applyAlignment="1" applyProtection="1">
      <alignment vertical="center"/>
      <protection/>
    </xf>
    <xf numFmtId="4" fontId="51" fillId="0" borderId="16" xfId="0" applyNumberFormat="1" applyFont="1" applyBorder="1" applyAlignment="1" applyProtection="1">
      <alignment vertical="center"/>
      <protection/>
    </xf>
    <xf numFmtId="4" fontId="51" fillId="0" borderId="16" xfId="0" applyNumberFormat="1" applyFont="1" applyBorder="1" applyAlignment="1">
      <alignment vertical="center"/>
    </xf>
    <xf numFmtId="1" fontId="56" fillId="0" borderId="16" xfId="0" applyNumberFormat="1" applyFont="1" applyBorder="1" applyAlignment="1" applyProtection="1">
      <alignment horizontal="center" vertical="center"/>
      <protection locked="0"/>
    </xf>
    <xf numFmtId="1" fontId="45" fillId="0" borderId="16" xfId="0" applyNumberFormat="1" applyFont="1" applyBorder="1" applyAlignment="1" applyProtection="1">
      <alignment horizontal="center" vertical="center"/>
      <protection locked="0"/>
    </xf>
    <xf numFmtId="3" fontId="56" fillId="0" borderId="16" xfId="0" applyNumberFormat="1" applyFont="1" applyBorder="1" applyAlignment="1" applyProtection="1">
      <alignment horizontal="center" vertical="center"/>
      <protection locked="0"/>
    </xf>
    <xf numFmtId="0" fontId="56" fillId="0" borderId="16" xfId="0" applyFont="1" applyBorder="1" applyAlignment="1" applyProtection="1">
      <alignment horizontal="center" vertical="center"/>
      <protection locked="0"/>
    </xf>
    <xf numFmtId="0" fontId="33" fillId="0" borderId="16" xfId="0" applyFont="1" applyBorder="1" applyAlignment="1" applyProtection="1">
      <alignment horizontal="center" vertical="center" wrapText="1"/>
      <protection/>
    </xf>
    <xf numFmtId="0" fontId="36" fillId="26" borderId="16" xfId="0" applyFont="1" applyFill="1" applyBorder="1" applyAlignment="1" applyProtection="1">
      <alignment horizontal="center" vertical="center"/>
      <protection/>
    </xf>
    <xf numFmtId="0" fontId="0" fillId="26" borderId="16" xfId="0" applyFont="1" applyFill="1" applyBorder="1" applyAlignment="1">
      <alignment horizontal="center" vertical="center"/>
    </xf>
    <xf numFmtId="0" fontId="151" fillId="0" borderId="16" xfId="0" applyFont="1" applyBorder="1" applyAlignment="1" applyProtection="1">
      <alignment horizontal="center" vertical="center" wrapText="1"/>
      <protection/>
    </xf>
    <xf numFmtId="0" fontId="29" fillId="0" borderId="16" xfId="0" applyFont="1" applyBorder="1" applyAlignment="1">
      <alignment wrapText="1"/>
    </xf>
    <xf numFmtId="0" fontId="0" fillId="0" borderId="16" xfId="0" applyFont="1" applyBorder="1" applyAlignment="1" applyProtection="1">
      <alignment vertical="center" wrapText="1"/>
      <protection/>
    </xf>
    <xf numFmtId="0" fontId="0" fillId="0" borderId="16" xfId="0" applyFont="1" applyBorder="1" applyAlignment="1">
      <alignment/>
    </xf>
    <xf numFmtId="0" fontId="105" fillId="0" borderId="16" xfId="0" applyFont="1" applyBorder="1" applyAlignment="1" applyProtection="1">
      <alignment vertical="center" wrapText="1"/>
      <protection/>
    </xf>
    <xf numFmtId="0" fontId="0" fillId="0" borderId="16" xfId="0" applyFont="1" applyBorder="1" applyAlignment="1" applyProtection="1">
      <alignment vertical="center"/>
      <protection/>
    </xf>
    <xf numFmtId="0" fontId="29" fillId="0" borderId="16" xfId="0" applyFont="1" applyBorder="1" applyAlignment="1" applyProtection="1">
      <alignment vertical="center" wrapText="1"/>
      <protection/>
    </xf>
    <xf numFmtId="0" fontId="105" fillId="0" borderId="16" xfId="0" applyFont="1" applyBorder="1" applyAlignment="1" applyProtection="1">
      <alignment horizontal="justify" vertical="justify" wrapText="1"/>
      <protection/>
    </xf>
    <xf numFmtId="0" fontId="0" fillId="0" borderId="16" xfId="0" applyFont="1" applyBorder="1" applyAlignment="1" applyProtection="1">
      <alignment horizontal="justify" vertical="justify" wrapText="1"/>
      <protection/>
    </xf>
    <xf numFmtId="0" fontId="0" fillId="0" borderId="16" xfId="0" applyFont="1" applyBorder="1" applyAlignment="1" applyProtection="1">
      <alignment horizontal="justify" vertical="justify" wrapText="1"/>
      <protection/>
    </xf>
    <xf numFmtId="4" fontId="150" fillId="0" borderId="16" xfId="0" applyNumberFormat="1" applyFont="1" applyBorder="1" applyAlignment="1">
      <alignment horizontal="center" vertical="center"/>
    </xf>
    <xf numFmtId="0" fontId="33" fillId="0" borderId="16" xfId="0" applyFont="1" applyBorder="1" applyAlignment="1" applyProtection="1">
      <alignment horizontal="center" vertical="center"/>
      <protection/>
    </xf>
    <xf numFmtId="0" fontId="0" fillId="0" borderId="16" xfId="0" applyFont="1" applyBorder="1" applyAlignment="1">
      <alignment horizontal="center" vertical="center"/>
    </xf>
    <xf numFmtId="0" fontId="151" fillId="0" borderId="16" xfId="0" applyFont="1" applyBorder="1" applyAlignment="1" applyProtection="1">
      <alignment horizontal="center" vertical="center"/>
      <protection/>
    </xf>
    <xf numFmtId="0" fontId="29" fillId="0" borderId="16" xfId="0" applyFont="1" applyBorder="1" applyAlignment="1" applyProtection="1">
      <alignment/>
      <protection/>
    </xf>
    <xf numFmtId="4" fontId="131" fillId="0" borderId="16" xfId="46" applyNumberFormat="1" applyFont="1" applyBorder="1" applyAlignment="1" applyProtection="1">
      <alignment vertical="center"/>
      <protection/>
    </xf>
    <xf numFmtId="4" fontId="47" fillId="0" borderId="16" xfId="0" applyNumberFormat="1" applyFont="1" applyBorder="1" applyAlignment="1" applyProtection="1">
      <alignment vertical="center"/>
      <protection/>
    </xf>
    <xf numFmtId="0" fontId="65" fillId="0" borderId="16" xfId="0" applyFont="1" applyBorder="1" applyAlignment="1" applyProtection="1">
      <alignment vertical="center" wrapText="1"/>
      <protection/>
    </xf>
    <xf numFmtId="0" fontId="58" fillId="0" borderId="16" xfId="0" applyFont="1" applyBorder="1" applyAlignment="1">
      <alignment horizontal="justify" vertical="justify" wrapText="1"/>
    </xf>
    <xf numFmtId="0" fontId="105" fillId="0" borderId="16" xfId="0" applyFont="1" applyBorder="1" applyAlignment="1" applyProtection="1">
      <alignment horizontal="justify" vertical="center" wrapText="1"/>
      <protection/>
    </xf>
    <xf numFmtId="0" fontId="43" fillId="0" borderId="16" xfId="0" applyFont="1" applyBorder="1" applyAlignment="1" applyProtection="1">
      <alignment horizontal="justify" vertical="center" wrapText="1"/>
      <protection/>
    </xf>
    <xf numFmtId="0" fontId="43" fillId="0" borderId="16" xfId="0" applyFont="1" applyBorder="1" applyAlignment="1" applyProtection="1">
      <alignment horizontal="justify" wrapText="1"/>
      <protection/>
    </xf>
    <xf numFmtId="0" fontId="142" fillId="0" borderId="16" xfId="0" applyNumberFormat="1" applyFont="1" applyBorder="1" applyAlignment="1" applyProtection="1">
      <alignment vertical="center" wrapText="1"/>
      <protection locked="0"/>
    </xf>
    <xf numFmtId="4" fontId="28" fillId="0" borderId="16" xfId="0" applyNumberFormat="1" applyFont="1" applyBorder="1" applyAlignment="1">
      <alignment vertical="center"/>
    </xf>
    <xf numFmtId="0" fontId="152" fillId="0" borderId="16" xfId="0" applyNumberFormat="1" applyFont="1" applyBorder="1" applyAlignment="1" applyProtection="1">
      <alignment horizontal="center" vertical="center"/>
      <protection/>
    </xf>
    <xf numFmtId="0" fontId="98" fillId="0" borderId="16" xfId="0" applyFont="1" applyBorder="1" applyAlignment="1">
      <alignment horizontal="center" vertical="center"/>
    </xf>
    <xf numFmtId="4" fontId="65" fillId="0" borderId="16" xfId="0" applyNumberFormat="1" applyFont="1" applyBorder="1" applyAlignment="1">
      <alignment horizontal="center" vertical="center"/>
    </xf>
    <xf numFmtId="4" fontId="0" fillId="0" borderId="16" xfId="0" applyNumberFormat="1" applyFont="1" applyBorder="1" applyAlignment="1">
      <alignment horizontal="center" vertical="center"/>
    </xf>
    <xf numFmtId="0" fontId="102" fillId="0" borderId="16" xfId="0" applyNumberFormat="1" applyFont="1" applyBorder="1" applyAlignment="1" applyProtection="1">
      <alignment horizontal="center" vertical="center" textRotation="255"/>
      <protection/>
    </xf>
    <xf numFmtId="0" fontId="105" fillId="0" borderId="16" xfId="0" applyFont="1" applyBorder="1" applyAlignment="1">
      <alignment horizontal="center" vertical="center"/>
    </xf>
    <xf numFmtId="0" fontId="38" fillId="0" borderId="16" xfId="0" applyFont="1" applyBorder="1" applyAlignment="1" applyProtection="1">
      <alignment vertical="center"/>
      <protection/>
    </xf>
    <xf numFmtId="0" fontId="77" fillId="0" borderId="16" xfId="0" applyFont="1" applyBorder="1" applyAlignment="1">
      <alignment vertical="center"/>
    </xf>
    <xf numFmtId="0" fontId="38" fillId="0" borderId="16" xfId="0" applyNumberFormat="1" applyFont="1" applyBorder="1" applyAlignment="1" applyProtection="1">
      <alignment vertical="center" wrapText="1"/>
      <protection/>
    </xf>
    <xf numFmtId="0" fontId="77" fillId="0" borderId="16" xfId="0" applyNumberFormat="1" applyFont="1" applyBorder="1" applyAlignment="1" applyProtection="1">
      <alignment vertical="center" wrapText="1"/>
      <protection/>
    </xf>
    <xf numFmtId="0" fontId="77" fillId="0" borderId="16" xfId="0" applyNumberFormat="1" applyFont="1" applyBorder="1" applyAlignment="1" applyProtection="1">
      <alignment vertical="center"/>
      <protection/>
    </xf>
    <xf numFmtId="0" fontId="178" fillId="0" borderId="16" xfId="0" applyNumberFormat="1" applyFont="1" applyBorder="1" applyAlignment="1" applyProtection="1">
      <alignment vertical="center" wrapText="1"/>
      <protection locked="0"/>
    </xf>
    <xf numFmtId="0" fontId="178" fillId="0" borderId="16" xfId="0" applyNumberFormat="1" applyFont="1" applyBorder="1" applyAlignment="1" applyProtection="1">
      <alignment vertical="center"/>
      <protection locked="0"/>
    </xf>
    <xf numFmtId="0" fontId="78" fillId="0" borderId="16" xfId="0" applyFont="1" applyBorder="1" applyAlignment="1" applyProtection="1">
      <alignment vertical="center"/>
      <protection/>
    </xf>
    <xf numFmtId="0" fontId="77" fillId="0" borderId="16" xfId="0" applyFont="1" applyBorder="1" applyAlignment="1">
      <alignment vertical="center"/>
    </xf>
    <xf numFmtId="0" fontId="23" fillId="0" borderId="16" xfId="0" applyNumberFormat="1" applyFont="1" applyBorder="1" applyAlignment="1" applyProtection="1">
      <alignment vertical="center" wrapText="1"/>
      <protection/>
    </xf>
    <xf numFmtId="0" fontId="0" fillId="0" borderId="16" xfId="0" applyNumberFormat="1" applyFont="1" applyBorder="1" applyAlignment="1" applyProtection="1">
      <alignment vertical="center"/>
      <protection/>
    </xf>
    <xf numFmtId="4" fontId="26" fillId="0" borderId="16" xfId="0" applyNumberFormat="1" applyFont="1" applyBorder="1" applyAlignment="1">
      <alignment vertical="center"/>
    </xf>
    <xf numFmtId="0" fontId="36" fillId="0" borderId="16" xfId="0" applyFont="1" applyBorder="1" applyAlignment="1" applyProtection="1">
      <alignment vertical="center"/>
      <protection/>
    </xf>
    <xf numFmtId="0" fontId="0" fillId="0" borderId="16" xfId="0" applyFont="1" applyBorder="1" applyAlignment="1">
      <alignment vertical="center"/>
    </xf>
    <xf numFmtId="0" fontId="80" fillId="0" borderId="16" xfId="0" applyNumberFormat="1" applyFont="1" applyBorder="1" applyAlignment="1" applyProtection="1">
      <alignment vertical="center" wrapText="1"/>
      <protection locked="0"/>
    </xf>
    <xf numFmtId="0" fontId="81" fillId="0" borderId="16" xfId="0" applyNumberFormat="1" applyFont="1" applyBorder="1" applyAlignment="1" applyProtection="1">
      <alignment vertical="center" wrapText="1"/>
      <protection locked="0"/>
    </xf>
    <xf numFmtId="0" fontId="81" fillId="0" borderId="16" xfId="0" applyNumberFormat="1" applyFont="1" applyBorder="1" applyAlignment="1" applyProtection="1">
      <alignment vertical="center"/>
      <protection locked="0"/>
    </xf>
    <xf numFmtId="0" fontId="81" fillId="0" borderId="16" xfId="0" applyFont="1" applyBorder="1" applyAlignment="1">
      <alignment vertical="center"/>
    </xf>
    <xf numFmtId="0" fontId="102" fillId="0" borderId="16" xfId="0" applyFont="1" applyBorder="1" applyAlignment="1" applyProtection="1">
      <alignment horizontal="center" vertical="center" textRotation="255"/>
      <protection/>
    </xf>
    <xf numFmtId="0" fontId="105" fillId="0" borderId="16" xfId="0" applyFont="1" applyBorder="1" applyAlignment="1">
      <alignment horizontal="center" vertical="center" textRotation="255"/>
    </xf>
    <xf numFmtId="0" fontId="48" fillId="0" borderId="16" xfId="0" applyFont="1" applyBorder="1" applyAlignment="1" applyProtection="1">
      <alignment horizontal="center" vertical="center"/>
      <protection/>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170" fillId="0" borderId="17" xfId="0" applyFont="1" applyBorder="1" applyAlignment="1">
      <alignment horizontal="center" vertical="center"/>
    </xf>
    <xf numFmtId="4" fontId="34" fillId="0" borderId="17" xfId="0" applyNumberFormat="1" applyFont="1" applyBorder="1" applyAlignment="1">
      <alignment vertical="center"/>
    </xf>
    <xf numFmtId="4" fontId="34" fillId="0" borderId="18" xfId="0" applyNumberFormat="1" applyFont="1" applyBorder="1" applyAlignment="1">
      <alignment vertical="center"/>
    </xf>
    <xf numFmtId="0" fontId="177" fillId="0" borderId="17" xfId="0" applyFont="1" applyBorder="1" applyAlignment="1" applyProtection="1">
      <alignment vertical="center"/>
      <protection/>
    </xf>
    <xf numFmtId="0" fontId="177" fillId="0" borderId="22" xfId="0" applyFont="1" applyBorder="1" applyAlignment="1" applyProtection="1">
      <alignment vertical="center"/>
      <protection/>
    </xf>
    <xf numFmtId="0" fontId="177" fillId="0" borderId="18" xfId="0" applyFont="1" applyBorder="1" applyAlignment="1" applyProtection="1">
      <alignment vertical="center"/>
      <protection/>
    </xf>
    <xf numFmtId="0" fontId="155" fillId="0" borderId="16" xfId="0" applyFont="1" applyBorder="1" applyAlignment="1" applyProtection="1">
      <alignment vertical="center"/>
      <protection/>
    </xf>
    <xf numFmtId="0" fontId="43" fillId="0" borderId="16" xfId="0" applyFont="1" applyBorder="1" applyAlignment="1">
      <alignment vertical="center"/>
    </xf>
    <xf numFmtId="0" fontId="104" fillId="0" borderId="19" xfId="0" applyFont="1" applyBorder="1" applyAlignment="1">
      <alignment horizontal="center" vertical="center"/>
    </xf>
    <xf numFmtId="0" fontId="97" fillId="0" borderId="16" xfId="0" applyFont="1" applyBorder="1" applyAlignment="1">
      <alignment horizontal="justify" vertical="justify" wrapText="1"/>
    </xf>
    <xf numFmtId="0" fontId="0" fillId="0" borderId="16" xfId="0" applyBorder="1" applyAlignment="1">
      <alignment horizontal="justify" vertical="justify" wrapText="1"/>
    </xf>
    <xf numFmtId="0" fontId="126" fillId="0" borderId="17" xfId="0" applyFont="1" applyBorder="1" applyAlignment="1">
      <alignment horizontal="center" vertical="center"/>
    </xf>
    <xf numFmtId="0" fontId="126" fillId="0" borderId="22" xfId="0" applyFont="1" applyBorder="1" applyAlignment="1">
      <alignment horizontal="center" vertical="center"/>
    </xf>
    <xf numFmtId="0" fontId="32" fillId="0" borderId="22" xfId="0" applyFont="1" applyBorder="1" applyAlignment="1">
      <alignment horizontal="center" vertical="center"/>
    </xf>
    <xf numFmtId="0" fontId="126" fillId="0" borderId="18" xfId="0" applyFont="1" applyBorder="1" applyAlignment="1">
      <alignment horizontal="center" vertical="center"/>
    </xf>
    <xf numFmtId="0" fontId="41" fillId="0" borderId="17" xfId="0" applyFont="1" applyBorder="1" applyAlignment="1">
      <alignment horizontal="center" vertical="center"/>
    </xf>
    <xf numFmtId="0" fontId="41" fillId="0" borderId="22" xfId="0" applyFont="1" applyBorder="1" applyAlignment="1">
      <alignment horizontal="center" vertical="center"/>
    </xf>
    <xf numFmtId="0" fontId="0" fillId="0" borderId="22" xfId="0" applyFont="1" applyBorder="1" applyAlignment="1">
      <alignment horizontal="center" vertical="center"/>
    </xf>
    <xf numFmtId="0" fontId="41" fillId="0" borderId="18" xfId="0" applyFont="1" applyBorder="1" applyAlignment="1">
      <alignment horizontal="center" vertical="center"/>
    </xf>
    <xf numFmtId="0" fontId="97" fillId="0" borderId="49" xfId="0" applyFont="1" applyBorder="1" applyAlignment="1">
      <alignment horizontal="justify" vertical="justify" wrapText="1"/>
    </xf>
    <xf numFmtId="0" fontId="97" fillId="0" borderId="23" xfId="0" applyFont="1" applyBorder="1" applyAlignment="1">
      <alignment horizontal="justify" vertical="justify" wrapText="1"/>
    </xf>
    <xf numFmtId="0" fontId="97" fillId="0" borderId="50" xfId="0" applyFont="1" applyBorder="1" applyAlignment="1">
      <alignment horizontal="justify" vertical="justify" wrapText="1"/>
    </xf>
    <xf numFmtId="0" fontId="97" fillId="0" borderId="19" xfId="0" applyFont="1" applyBorder="1" applyAlignment="1">
      <alignment horizontal="justify" vertical="justify" wrapText="1"/>
    </xf>
    <xf numFmtId="0" fontId="0" fillId="0" borderId="19" xfId="0" applyBorder="1" applyAlignment="1">
      <alignment horizontal="justify" vertical="justify" wrapText="1"/>
    </xf>
    <xf numFmtId="49" fontId="161" fillId="0" borderId="17" xfId="0" applyNumberFormat="1" applyFont="1" applyBorder="1" applyAlignment="1">
      <alignment vertical="center"/>
    </xf>
    <xf numFmtId="0" fontId="25" fillId="0" borderId="22" xfId="0" applyFont="1" applyBorder="1" applyAlignment="1">
      <alignment vertical="center"/>
    </xf>
    <xf numFmtId="0" fontId="97" fillId="0" borderId="17" xfId="0" applyFont="1" applyBorder="1" applyAlignment="1">
      <alignment horizontal="justify" vertical="justify" wrapText="1"/>
    </xf>
    <xf numFmtId="0" fontId="97" fillId="0" borderId="22" xfId="0" applyFont="1" applyBorder="1" applyAlignment="1">
      <alignment horizontal="justify" vertical="justify" wrapText="1"/>
    </xf>
    <xf numFmtId="0" fontId="97" fillId="0" borderId="18" xfId="0" applyFont="1" applyBorder="1" applyAlignment="1">
      <alignment horizontal="justify" vertical="justify" wrapText="1"/>
    </xf>
    <xf numFmtId="49" fontId="161" fillId="0" borderId="49" xfId="0" applyNumberFormat="1" applyFont="1" applyBorder="1" applyAlignment="1">
      <alignment vertical="center"/>
    </xf>
    <xf numFmtId="0" fontId="25" fillId="0" borderId="23" xfId="0" applyFont="1" applyBorder="1" applyAlignment="1">
      <alignment vertical="center"/>
    </xf>
    <xf numFmtId="4" fontId="74" fillId="0" borderId="16" xfId="0" applyNumberFormat="1" applyFont="1" applyBorder="1" applyAlignment="1">
      <alignment vertical="center"/>
    </xf>
    <xf numFmtId="0" fontId="42" fillId="0" borderId="17" xfId="0" applyFont="1" applyBorder="1" applyAlignment="1">
      <alignment horizontal="justify" vertical="justify" wrapText="1"/>
    </xf>
    <xf numFmtId="0" fontId="42" fillId="0" borderId="22" xfId="0" applyFont="1" applyBorder="1" applyAlignment="1">
      <alignment horizontal="justify" vertical="justify" wrapText="1"/>
    </xf>
    <xf numFmtId="0" fontId="42" fillId="0" borderId="18" xfId="0" applyFont="1" applyBorder="1" applyAlignment="1">
      <alignment horizontal="justify" vertical="justify" wrapText="1"/>
    </xf>
    <xf numFmtId="0" fontId="61" fillId="0" borderId="23" xfId="0" applyFont="1" applyBorder="1" applyAlignment="1" applyProtection="1">
      <alignment horizontal="justify" vertical="justify" wrapText="1"/>
      <protection/>
    </xf>
    <xf numFmtId="0" fontId="0" fillId="0" borderId="0" xfId="0" applyAlignment="1">
      <alignment horizontal="justify" vertical="justify" wrapText="1"/>
    </xf>
    <xf numFmtId="0" fontId="126" fillId="0" borderId="16" xfId="0" applyFont="1" applyBorder="1" applyAlignment="1">
      <alignment horizontal="center" vertical="center"/>
    </xf>
    <xf numFmtId="0" fontId="0" fillId="0" borderId="16" xfId="0" applyBorder="1" applyAlignment="1">
      <alignment horizontal="center"/>
    </xf>
    <xf numFmtId="0" fontId="0" fillId="0" borderId="16" xfId="0" applyBorder="1" applyAlignment="1">
      <alignment horizontal="center" vertical="center"/>
    </xf>
    <xf numFmtId="0" fontId="170" fillId="0" borderId="18" xfId="0" applyFont="1" applyBorder="1" applyAlignment="1">
      <alignment horizontal="center" vertical="center"/>
    </xf>
    <xf numFmtId="0" fontId="170" fillId="0" borderId="22" xfId="0" applyFont="1" applyBorder="1" applyAlignment="1">
      <alignment horizontal="center" vertical="center"/>
    </xf>
    <xf numFmtId="0" fontId="105" fillId="0" borderId="18" xfId="0" applyFont="1" applyBorder="1" applyAlignment="1">
      <alignment horizontal="center" vertical="center"/>
    </xf>
    <xf numFmtId="0" fontId="0" fillId="0" borderId="52" xfId="0" applyBorder="1" applyAlignment="1">
      <alignment horizontal="center" vertical="center"/>
    </xf>
    <xf numFmtId="0" fontId="0" fillId="0" borderId="52" xfId="0" applyBorder="1" applyAlignment="1">
      <alignment horizontal="justify" vertical="justify" wrapText="1"/>
    </xf>
    <xf numFmtId="0" fontId="126" fillId="0" borderId="15" xfId="0" applyFont="1" applyBorder="1" applyAlignment="1" applyProtection="1">
      <alignment horizontal="center" vertical="center" wrapText="1"/>
      <protection/>
    </xf>
    <xf numFmtId="0" fontId="126" fillId="0" borderId="51" xfId="0" applyFont="1" applyBorder="1" applyAlignment="1" applyProtection="1">
      <alignment horizontal="center" vertical="center" wrapText="1"/>
      <protection/>
    </xf>
    <xf numFmtId="0" fontId="32" fillId="0" borderId="14" xfId="0" applyFont="1" applyBorder="1" applyAlignment="1">
      <alignment horizontal="center" vertical="center"/>
    </xf>
    <xf numFmtId="0" fontId="54" fillId="0" borderId="17" xfId="0" applyFont="1" applyBorder="1" applyAlignment="1">
      <alignment horizontal="center" vertical="center"/>
    </xf>
    <xf numFmtId="0" fontId="43" fillId="0" borderId="18" xfId="0" applyFont="1" applyBorder="1" applyAlignment="1">
      <alignment horizontal="center" vertical="center"/>
    </xf>
    <xf numFmtId="0" fontId="37" fillId="0" borderId="16" xfId="0" applyFont="1" applyBorder="1" applyAlignment="1" applyProtection="1">
      <alignment vertical="center" wrapText="1"/>
      <protection/>
    </xf>
    <xf numFmtId="0" fontId="37" fillId="0" borderId="16" xfId="0" applyFont="1" applyBorder="1" applyAlignment="1" applyProtection="1">
      <alignment vertical="center"/>
      <protection/>
    </xf>
    <xf numFmtId="4" fontId="31" fillId="0" borderId="16" xfId="0" applyNumberFormat="1" applyFont="1" applyBorder="1" applyAlignment="1" applyProtection="1">
      <alignment vertical="center"/>
      <protection/>
    </xf>
    <xf numFmtId="4" fontId="0" fillId="0" borderId="16" xfId="0" applyNumberFormat="1" applyBorder="1" applyAlignment="1">
      <alignment vertical="center"/>
    </xf>
    <xf numFmtId="0" fontId="42" fillId="0" borderId="16" xfId="0" applyFont="1" applyBorder="1" applyAlignment="1">
      <alignment horizontal="justify" vertical="justify" wrapText="1"/>
    </xf>
    <xf numFmtId="0" fontId="37" fillId="0" borderId="16" xfId="0" applyFont="1" applyBorder="1" applyAlignment="1">
      <alignment horizontal="justify" vertical="justify" wrapText="1"/>
    </xf>
    <xf numFmtId="0" fontId="104" fillId="0" borderId="16" xfId="0" applyFont="1" applyBorder="1" applyAlignment="1">
      <alignment horizontal="center" vertical="center"/>
    </xf>
    <xf numFmtId="49" fontId="101" fillId="0" borderId="51" xfId="0" applyNumberFormat="1" applyFont="1" applyBorder="1" applyAlignment="1">
      <alignment horizontal="center" vertical="center"/>
    </xf>
    <xf numFmtId="0" fontId="0" fillId="0" borderId="15" xfId="0" applyBorder="1" applyAlignment="1">
      <alignment vertical="center"/>
    </xf>
    <xf numFmtId="0" fontId="0" fillId="0" borderId="15" xfId="0" applyBorder="1" applyAlignment="1">
      <alignment horizontal="justify" vertical="justify" wrapText="1"/>
    </xf>
    <xf numFmtId="0" fontId="0" fillId="0" borderId="51" xfId="0" applyBorder="1" applyAlignment="1">
      <alignment horizontal="justify" vertical="justify" wrapText="1"/>
    </xf>
    <xf numFmtId="0" fontId="0" fillId="0" borderId="14" xfId="0" applyBorder="1" applyAlignment="1">
      <alignment horizontal="justify" vertical="justify" wrapText="1"/>
    </xf>
    <xf numFmtId="0" fontId="54" fillId="0" borderId="49" xfId="0" applyFont="1" applyBorder="1" applyAlignment="1">
      <alignment horizontal="center" vertical="center"/>
    </xf>
    <xf numFmtId="0" fontId="54" fillId="0" borderId="50" xfId="0" applyFont="1" applyBorder="1" applyAlignment="1">
      <alignment horizontal="center" vertical="center"/>
    </xf>
    <xf numFmtId="0" fontId="54" fillId="0" borderId="14" xfId="0" applyFont="1" applyBorder="1" applyAlignment="1">
      <alignment horizontal="center" vertical="center"/>
    </xf>
    <xf numFmtId="0" fontId="104" fillId="0" borderId="52" xfId="0" applyFont="1" applyBorder="1" applyAlignment="1">
      <alignment horizontal="center" vertical="center"/>
    </xf>
    <xf numFmtId="0" fontId="42" fillId="0" borderId="19" xfId="0" applyFont="1" applyBorder="1" applyAlignment="1">
      <alignment horizontal="justify" vertical="justify" wrapText="1"/>
    </xf>
    <xf numFmtId="0" fontId="37" fillId="0" borderId="19" xfId="0" applyFont="1" applyBorder="1" applyAlignment="1">
      <alignment horizontal="justify" vertical="justify" wrapText="1"/>
    </xf>
    <xf numFmtId="0" fontId="74" fillId="0" borderId="23" xfId="0" applyFont="1" applyBorder="1" applyAlignment="1">
      <alignment horizontal="center" vertical="justify" wrapText="1"/>
    </xf>
    <xf numFmtId="0" fontId="117" fillId="24" borderId="19" xfId="0" applyFont="1" applyFill="1" applyBorder="1" applyAlignment="1" applyProtection="1">
      <alignment horizontal="center" vertical="center"/>
      <protection/>
    </xf>
    <xf numFmtId="0" fontId="117" fillId="24" borderId="34" xfId="0" applyFont="1" applyFill="1" applyBorder="1" applyAlignment="1" applyProtection="1">
      <alignment horizontal="center" vertical="center"/>
      <protection/>
    </xf>
    <xf numFmtId="0" fontId="74" fillId="0" borderId="22" xfId="0" applyFont="1" applyBorder="1" applyAlignment="1" applyProtection="1">
      <alignment horizontal="center" vertical="center"/>
      <protection/>
    </xf>
    <xf numFmtId="4" fontId="74" fillId="0" borderId="17" xfId="0" applyNumberFormat="1" applyFont="1" applyBorder="1" applyAlignment="1" applyProtection="1">
      <alignment horizontal="center" vertical="center"/>
      <protection/>
    </xf>
    <xf numFmtId="4" fontId="74" fillId="0" borderId="22" xfId="0" applyNumberFormat="1" applyFont="1" applyBorder="1" applyAlignment="1" applyProtection="1">
      <alignment horizontal="center" vertical="center"/>
      <protection/>
    </xf>
    <xf numFmtId="4" fontId="74" fillId="0" borderId="18" xfId="0" applyNumberFormat="1" applyFont="1" applyBorder="1" applyAlignment="1" applyProtection="1">
      <alignment horizontal="center" vertical="center"/>
      <protection/>
    </xf>
    <xf numFmtId="4" fontId="104" fillId="0" borderId="17" xfId="0" applyNumberFormat="1" applyFont="1" applyBorder="1" applyAlignment="1" applyProtection="1">
      <alignment vertical="center"/>
      <protection/>
    </xf>
    <xf numFmtId="4" fontId="104" fillId="0" borderId="22" xfId="0" applyNumberFormat="1" applyFont="1" applyBorder="1" applyAlignment="1" applyProtection="1">
      <alignment vertical="center"/>
      <protection/>
    </xf>
    <xf numFmtId="4" fontId="104" fillId="0" borderId="18" xfId="0" applyNumberFormat="1" applyFont="1" applyBorder="1" applyAlignment="1" applyProtection="1">
      <alignment vertical="center"/>
      <protection/>
    </xf>
    <xf numFmtId="0" fontId="163" fillId="0" borderId="17" xfId="0" applyFont="1" applyBorder="1" applyAlignment="1" applyProtection="1">
      <alignment vertical="center"/>
      <protection/>
    </xf>
    <xf numFmtId="0" fontId="163" fillId="0" borderId="22" xfId="0" applyFont="1" applyBorder="1" applyAlignment="1" applyProtection="1">
      <alignment vertical="center"/>
      <protection/>
    </xf>
    <xf numFmtId="0" fontId="163" fillId="0" borderId="18" xfId="0" applyFont="1" applyBorder="1" applyAlignment="1" applyProtection="1">
      <alignment vertical="center"/>
      <protection/>
    </xf>
    <xf numFmtId="4" fontId="126" fillId="0" borderId="17" xfId="0" applyNumberFormat="1" applyFont="1" applyBorder="1" applyAlignment="1">
      <alignment vertical="center"/>
    </xf>
    <xf numFmtId="4" fontId="126" fillId="0" borderId="18" xfId="0" applyNumberFormat="1" applyFont="1" applyBorder="1" applyAlignment="1">
      <alignment vertical="center"/>
    </xf>
    <xf numFmtId="0" fontId="74" fillId="0" borderId="17"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170" fillId="0" borderId="15" xfId="0" applyFont="1" applyBorder="1" applyAlignment="1">
      <alignment horizontal="center" vertical="center"/>
    </xf>
    <xf numFmtId="0" fontId="40" fillId="0" borderId="49" xfId="0" applyFont="1" applyBorder="1" applyAlignment="1" applyProtection="1">
      <alignment horizontal="center" vertical="center"/>
      <protection/>
    </xf>
    <xf numFmtId="0" fontId="0" fillId="0" borderId="53" xfId="0" applyBorder="1" applyAlignment="1">
      <alignment horizontal="center" vertical="center"/>
    </xf>
    <xf numFmtId="0" fontId="0" fillId="0" borderId="54" xfId="0" applyBorder="1" applyAlignment="1">
      <alignment horizontal="center" vertical="center"/>
    </xf>
    <xf numFmtId="0" fontId="34" fillId="0" borderId="49" xfId="0" applyFont="1" applyBorder="1" applyAlignment="1">
      <alignment horizontal="center" vertical="center"/>
    </xf>
    <xf numFmtId="0" fontId="38" fillId="0" borderId="23" xfId="0" applyFont="1" applyBorder="1" applyAlignment="1">
      <alignment horizontal="justify" vertical="justify" wrapText="1"/>
    </xf>
    <xf numFmtId="0" fontId="0" fillId="0" borderId="23" xfId="0" applyBorder="1" applyAlignment="1">
      <alignment horizontal="justify" vertical="justify" wrapText="1"/>
    </xf>
    <xf numFmtId="49" fontId="161" fillId="0" borderId="53" xfId="0" applyNumberFormat="1" applyFont="1" applyBorder="1" applyAlignment="1">
      <alignment vertical="center"/>
    </xf>
    <xf numFmtId="0" fontId="25" fillId="0" borderId="0" xfId="0" applyFont="1" applyBorder="1" applyAlignment="1">
      <alignment vertical="center"/>
    </xf>
    <xf numFmtId="0" fontId="97" fillId="0" borderId="53" xfId="0" applyFont="1" applyBorder="1" applyAlignment="1">
      <alignment horizontal="justify" vertical="justify" wrapText="1"/>
    </xf>
    <xf numFmtId="0" fontId="97" fillId="0" borderId="0" xfId="0" applyFont="1" applyBorder="1" applyAlignment="1">
      <alignment horizontal="justify" vertical="justify" wrapText="1"/>
    </xf>
    <xf numFmtId="0" fontId="97" fillId="0" borderId="54" xfId="0" applyFont="1" applyBorder="1" applyAlignment="1">
      <alignment horizontal="justify" vertical="justify" wrapText="1"/>
    </xf>
    <xf numFmtId="0" fontId="0" fillId="0" borderId="34" xfId="0" applyBorder="1" applyAlignment="1">
      <alignment horizontal="justify" vertical="justify" wrapText="1"/>
    </xf>
    <xf numFmtId="0" fontId="0" fillId="0" borderId="34" xfId="0" applyBorder="1" applyAlignment="1">
      <alignment horizontal="center" vertical="center"/>
    </xf>
    <xf numFmtId="4" fontId="104" fillId="0" borderId="16" xfId="0" applyNumberFormat="1" applyFont="1" applyBorder="1" applyAlignment="1">
      <alignment horizontal="center" vertical="center"/>
    </xf>
    <xf numFmtId="4" fontId="172" fillId="0" borderId="16" xfId="0" applyNumberFormat="1" applyFont="1" applyBorder="1" applyAlignment="1">
      <alignment horizontal="center" vertical="center"/>
    </xf>
    <xf numFmtId="0" fontId="76" fillId="0" borderId="17" xfId="0" applyFont="1" applyBorder="1" applyAlignment="1">
      <alignment horizontal="center" vertical="center"/>
    </xf>
    <xf numFmtId="0" fontId="76" fillId="0" borderId="18" xfId="0" applyFont="1" applyBorder="1" applyAlignment="1">
      <alignment horizontal="center" vertical="center"/>
    </xf>
    <xf numFmtId="0" fontId="76" fillId="0" borderId="22" xfId="0" applyFont="1" applyBorder="1" applyAlignment="1">
      <alignment horizontal="center" vertical="center"/>
    </xf>
    <xf numFmtId="0" fontId="170" fillId="0" borderId="16" xfId="0" applyFont="1" applyBorder="1" applyAlignment="1">
      <alignment horizontal="center" vertical="center" wrapText="1"/>
    </xf>
    <xf numFmtId="0" fontId="77" fillId="0" borderId="16" xfId="0" applyFont="1" applyBorder="1" applyAlignment="1">
      <alignment horizontal="center" vertical="center"/>
    </xf>
    <xf numFmtId="0" fontId="104" fillId="0" borderId="17" xfId="0" applyFont="1" applyBorder="1" applyAlignment="1" applyProtection="1">
      <alignment vertical="center"/>
      <protection/>
    </xf>
    <xf numFmtId="0" fontId="29" fillId="0" borderId="22" xfId="0" applyFont="1" applyBorder="1" applyAlignment="1">
      <alignment vertical="center"/>
    </xf>
    <xf numFmtId="0" fontId="29" fillId="0" borderId="18" xfId="0" applyFont="1" applyBorder="1" applyAlignment="1">
      <alignment vertical="center"/>
    </xf>
    <xf numFmtId="4" fontId="106" fillId="0" borderId="17" xfId="0" applyNumberFormat="1" applyFont="1" applyBorder="1" applyAlignment="1" applyProtection="1">
      <alignment vertical="center"/>
      <protection/>
    </xf>
    <xf numFmtId="4" fontId="106" fillId="0" borderId="22" xfId="0" applyNumberFormat="1" applyFont="1" applyBorder="1" applyAlignment="1" applyProtection="1">
      <alignment vertical="center"/>
      <protection/>
    </xf>
    <xf numFmtId="4" fontId="106" fillId="0" borderId="18" xfId="0" applyNumberFormat="1" applyFont="1" applyBorder="1" applyAlignment="1">
      <alignment vertical="center"/>
    </xf>
    <xf numFmtId="4" fontId="31" fillId="0" borderId="17" xfId="0" applyNumberFormat="1" applyFont="1" applyBorder="1" applyAlignment="1" applyProtection="1">
      <alignment vertical="center"/>
      <protection/>
    </xf>
    <xf numFmtId="4" fontId="31" fillId="0" borderId="22" xfId="0" applyNumberFormat="1" applyFont="1" applyBorder="1" applyAlignment="1" applyProtection="1">
      <alignment vertical="center"/>
      <protection/>
    </xf>
    <xf numFmtId="4" fontId="0" fillId="0" borderId="18" xfId="0" applyNumberFormat="1" applyBorder="1" applyAlignment="1">
      <alignment vertical="center"/>
    </xf>
    <xf numFmtId="4" fontId="52" fillId="0" borderId="17" xfId="0" applyNumberFormat="1" applyFont="1" applyBorder="1" applyAlignment="1" applyProtection="1">
      <alignment horizontal="center" vertical="center"/>
      <protection/>
    </xf>
    <xf numFmtId="4" fontId="52" fillId="0" borderId="22" xfId="0" applyNumberFormat="1" applyFont="1" applyBorder="1" applyAlignment="1" applyProtection="1">
      <alignment horizontal="center" vertical="center"/>
      <protection/>
    </xf>
    <xf numFmtId="4" fontId="35" fillId="0" borderId="18" xfId="0" applyNumberFormat="1" applyFont="1" applyBorder="1" applyAlignment="1">
      <alignment horizontal="center" vertical="center"/>
    </xf>
    <xf numFmtId="0" fontId="74" fillId="0" borderId="17" xfId="0" applyFont="1" applyBorder="1" applyAlignment="1">
      <alignment horizontal="center" vertical="justify" wrapText="1"/>
    </xf>
    <xf numFmtId="0" fontId="0" fillId="0" borderId="22" xfId="0" applyBorder="1" applyAlignment="1">
      <alignment horizontal="center" vertical="justify" wrapText="1"/>
    </xf>
    <xf numFmtId="0" fontId="0" fillId="0" borderId="18" xfId="0" applyBorder="1" applyAlignment="1">
      <alignment horizontal="center" vertical="justify" wrapText="1"/>
    </xf>
    <xf numFmtId="0" fontId="126" fillId="0" borderId="17" xfId="0" applyFont="1" applyBorder="1" applyAlignment="1" applyProtection="1">
      <alignment horizontal="center" vertical="center" wrapText="1"/>
      <protection/>
    </xf>
    <xf numFmtId="0" fontId="126" fillId="0" borderId="22" xfId="0" applyFont="1" applyBorder="1" applyAlignment="1" applyProtection="1">
      <alignment horizontal="center" vertical="center" wrapText="1"/>
      <protection/>
    </xf>
    <xf numFmtId="0" fontId="32" fillId="0" borderId="18" xfId="0" applyFont="1" applyBorder="1" applyAlignment="1">
      <alignment horizontal="center" vertical="center"/>
    </xf>
    <xf numFmtId="0" fontId="126" fillId="0" borderId="15" xfId="0" applyFont="1" applyBorder="1" applyAlignment="1">
      <alignment horizontal="center" vertical="center"/>
    </xf>
    <xf numFmtId="0" fontId="126" fillId="0" borderId="51" xfId="0" applyFont="1" applyBorder="1" applyAlignment="1">
      <alignment horizontal="center" vertical="center"/>
    </xf>
    <xf numFmtId="0" fontId="126" fillId="0" borderId="14" xfId="0" applyFont="1" applyBorder="1" applyAlignment="1">
      <alignment horizontal="center" vertical="center"/>
    </xf>
    <xf numFmtId="0" fontId="125" fillId="0" borderId="17" xfId="0" applyFont="1" applyBorder="1" applyAlignment="1" applyProtection="1">
      <alignment horizontal="center" vertical="center"/>
      <protection/>
    </xf>
    <xf numFmtId="0" fontId="51" fillId="0" borderId="22" xfId="0" applyFont="1" applyBorder="1" applyAlignment="1">
      <alignment horizontal="center" vertical="center"/>
    </xf>
    <xf numFmtId="0" fontId="51" fillId="0" borderId="18" xfId="0" applyFont="1" applyBorder="1" applyAlignment="1">
      <alignment horizontal="center" vertical="center"/>
    </xf>
    <xf numFmtId="176" fontId="28" fillId="0" borderId="16" xfId="0" applyNumberFormat="1" applyFont="1" applyBorder="1" applyAlignment="1" applyProtection="1">
      <alignment vertical="center"/>
      <protection/>
    </xf>
    <xf numFmtId="0" fontId="136" fillId="0" borderId="16" xfId="0" applyFont="1" applyBorder="1" applyAlignment="1" applyProtection="1">
      <alignment horizontal="right" vertical="center"/>
      <protection/>
    </xf>
    <xf numFmtId="176" fontId="26" fillId="0" borderId="16" xfId="0" applyNumberFormat="1" applyFont="1" applyBorder="1" applyAlignment="1" applyProtection="1">
      <alignment vertical="center"/>
      <protection/>
    </xf>
    <xf numFmtId="0" fontId="162" fillId="0" borderId="17" xfId="0" applyFont="1" applyBorder="1" applyAlignment="1">
      <alignment horizontal="center" vertical="center"/>
    </xf>
    <xf numFmtId="0" fontId="162" fillId="0" borderId="18" xfId="0" applyFont="1" applyBorder="1" applyAlignment="1">
      <alignment horizontal="center" vertical="center"/>
    </xf>
    <xf numFmtId="0" fontId="74" fillId="0" borderId="16" xfId="0" applyFont="1" applyBorder="1" applyAlignment="1">
      <alignment horizontal="center" vertical="center"/>
    </xf>
    <xf numFmtId="0" fontId="43"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162" fillId="0" borderId="49" xfId="0" applyFont="1" applyBorder="1" applyAlignment="1">
      <alignment horizontal="center" vertical="center"/>
    </xf>
    <xf numFmtId="0" fontId="162" fillId="0" borderId="50" xfId="0" applyFont="1" applyBorder="1" applyAlignment="1">
      <alignment horizontal="center" vertical="center"/>
    </xf>
    <xf numFmtId="0" fontId="34" fillId="0" borderId="49"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15" xfId="0" applyBorder="1" applyAlignment="1">
      <alignment horizontal="center" vertical="center" wrapText="1"/>
    </xf>
    <xf numFmtId="0" fontId="0" fillId="0" borderId="51" xfId="0" applyBorder="1" applyAlignment="1">
      <alignment horizontal="center" vertical="center" wrapText="1"/>
    </xf>
    <xf numFmtId="0" fontId="0" fillId="0" borderId="14" xfId="0" applyBorder="1" applyAlignment="1">
      <alignment horizontal="center" vertical="center" wrapText="1"/>
    </xf>
    <xf numFmtId="0" fontId="128" fillId="0" borderId="17" xfId="0" applyFont="1" applyBorder="1" applyAlignment="1" applyProtection="1">
      <alignment horizontal="center" vertical="center"/>
      <protection/>
    </xf>
    <xf numFmtId="0" fontId="128" fillId="0" borderId="22" xfId="0" applyFont="1" applyBorder="1" applyAlignment="1">
      <alignment horizontal="center" vertical="center"/>
    </xf>
    <xf numFmtId="0" fontId="128" fillId="0" borderId="18" xfId="0" applyFont="1" applyBorder="1" applyAlignment="1">
      <alignment horizontal="center" vertical="center"/>
    </xf>
    <xf numFmtId="4" fontId="40" fillId="0" borderId="16" xfId="0" applyNumberFormat="1" applyFont="1" applyBorder="1" applyAlignment="1">
      <alignment vertical="center"/>
    </xf>
    <xf numFmtId="4" fontId="112" fillId="0" borderId="16" xfId="0" applyNumberFormat="1" applyFont="1" applyBorder="1" applyAlignment="1" applyProtection="1">
      <alignment vertical="center"/>
      <protection locked="0"/>
    </xf>
    <xf numFmtId="4" fontId="97" fillId="0" borderId="16" xfId="0" applyNumberFormat="1" applyFont="1" applyBorder="1" applyAlignment="1">
      <alignment vertical="center"/>
    </xf>
    <xf numFmtId="0" fontId="61" fillId="0" borderId="23" xfId="0" applyFont="1" applyBorder="1" applyAlignment="1" applyProtection="1">
      <alignment horizontal="justify" vertical="justify"/>
      <protection/>
    </xf>
    <xf numFmtId="0" fontId="0" fillId="0" borderId="23" xfId="0" applyBorder="1" applyAlignment="1">
      <alignment horizontal="justify" vertical="justify"/>
    </xf>
    <xf numFmtId="0" fontId="61" fillId="0" borderId="0" xfId="0" applyFont="1" applyAlignment="1" applyProtection="1">
      <alignment horizontal="justify" vertical="justify"/>
      <protection/>
    </xf>
    <xf numFmtId="0" fontId="0" fillId="0" borderId="0" xfId="0" applyAlignment="1">
      <alignment horizontal="justify" vertical="justify"/>
    </xf>
    <xf numFmtId="0" fontId="0" fillId="0" borderId="51" xfId="0" applyBorder="1" applyAlignment="1">
      <alignment horizontal="justify" vertical="justify"/>
    </xf>
    <xf numFmtId="0" fontId="49" fillId="0" borderId="55" xfId="0" applyFont="1" applyBorder="1" applyAlignment="1" applyProtection="1">
      <alignment horizontal="center" vertical="center" wrapText="1"/>
      <protection/>
    </xf>
    <xf numFmtId="0" fontId="49" fillId="0" borderId="56" xfId="0" applyFont="1" applyBorder="1" applyAlignment="1" applyProtection="1">
      <alignment horizontal="center" vertical="center" wrapText="1"/>
      <protection/>
    </xf>
    <xf numFmtId="0" fontId="44" fillId="0" borderId="57" xfId="0" applyFont="1" applyBorder="1" applyAlignment="1" applyProtection="1">
      <alignment horizontal="center" vertical="center" wrapText="1"/>
      <protection/>
    </xf>
    <xf numFmtId="0" fontId="126" fillId="0" borderId="0" xfId="0" applyFont="1" applyBorder="1" applyAlignment="1" applyProtection="1">
      <alignment horizontal="center" vertical="center"/>
      <protection/>
    </xf>
    <xf numFmtId="0" fontId="61" fillId="0" borderId="0" xfId="0" applyFont="1" applyAlignment="1" applyProtection="1">
      <alignment horizontal="justify" vertical="justify" wrapText="1"/>
      <protection/>
    </xf>
    <xf numFmtId="0" fontId="126" fillId="0" borderId="0" xfId="0" applyFont="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116"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30" fillId="0" borderId="16" xfId="0" applyFont="1" applyBorder="1" applyAlignment="1" applyProtection="1">
      <alignment horizontal="center" vertical="center" wrapText="1"/>
      <protection/>
    </xf>
    <xf numFmtId="7" fontId="131" fillId="0" borderId="53" xfId="0" applyNumberFormat="1" applyFont="1" applyBorder="1" applyAlignment="1">
      <alignment horizontal="center" vertical="center"/>
    </xf>
    <xf numFmtId="7" fontId="47" fillId="0" borderId="0" xfId="0" applyNumberFormat="1" applyFont="1" applyBorder="1" applyAlignment="1">
      <alignment/>
    </xf>
    <xf numFmtId="7" fontId="47" fillId="0" borderId="54" xfId="0" applyNumberFormat="1" applyFont="1" applyBorder="1" applyAlignment="1">
      <alignment/>
    </xf>
    <xf numFmtId="7" fontId="47" fillId="0" borderId="53" xfId="0" applyNumberFormat="1" applyFont="1" applyBorder="1" applyAlignment="1">
      <alignment/>
    </xf>
    <xf numFmtId="7" fontId="47" fillId="0" borderId="15" xfId="0" applyNumberFormat="1" applyFont="1" applyBorder="1" applyAlignment="1">
      <alignment/>
    </xf>
    <xf numFmtId="7" fontId="47" fillId="0" borderId="51" xfId="0" applyNumberFormat="1" applyFont="1" applyBorder="1" applyAlignment="1">
      <alignment/>
    </xf>
    <xf numFmtId="7" fontId="47" fillId="0" borderId="14" xfId="0" applyNumberFormat="1" applyFont="1" applyBorder="1" applyAlignment="1">
      <alignment/>
    </xf>
    <xf numFmtId="0" fontId="121" fillId="0" borderId="17" xfId="0" applyFont="1" applyBorder="1" applyAlignment="1" applyProtection="1">
      <alignment vertical="center"/>
      <protection/>
    </xf>
    <xf numFmtId="0" fontId="121" fillId="0" borderId="22" xfId="0" applyFont="1" applyBorder="1" applyAlignment="1" applyProtection="1">
      <alignment vertical="center"/>
      <protection/>
    </xf>
    <xf numFmtId="0" fontId="121" fillId="0" borderId="18" xfId="0" applyFont="1" applyBorder="1" applyAlignment="1" applyProtection="1">
      <alignment vertical="center"/>
      <protection/>
    </xf>
    <xf numFmtId="0" fontId="120" fillId="0" borderId="58" xfId="0" applyFont="1" applyBorder="1" applyAlignment="1" applyProtection="1">
      <alignment vertical="center"/>
      <protection/>
    </xf>
    <xf numFmtId="0" fontId="120" fillId="0" borderId="59" xfId="0" applyFont="1" applyBorder="1" applyAlignment="1" applyProtection="1">
      <alignment vertical="center"/>
      <protection/>
    </xf>
    <xf numFmtId="0" fontId="120" fillId="0" borderId="60" xfId="0" applyFont="1" applyBorder="1" applyAlignment="1" applyProtection="1">
      <alignment vertical="center"/>
      <protection/>
    </xf>
    <xf numFmtId="0" fontId="136" fillId="0" borderId="16" xfId="0" applyFont="1" applyBorder="1" applyAlignment="1" applyProtection="1">
      <alignment vertical="center"/>
      <protection/>
    </xf>
    <xf numFmtId="7" fontId="21" fillId="0" borderId="16" xfId="0" applyNumberFormat="1" applyFont="1" applyBorder="1" applyAlignment="1" applyProtection="1">
      <alignment horizontal="center" vertical="center"/>
      <protection/>
    </xf>
    <xf numFmtId="0" fontId="161" fillId="0" borderId="16" xfId="0" applyFont="1" applyBorder="1" applyAlignment="1" applyProtection="1">
      <alignment horizontal="center" vertical="center" textRotation="255"/>
      <protection/>
    </xf>
    <xf numFmtId="0" fontId="132" fillId="0" borderId="16" xfId="0" applyFont="1" applyBorder="1" applyAlignment="1" applyProtection="1">
      <alignment horizontal="center" vertical="center" textRotation="255"/>
      <protection/>
    </xf>
    <xf numFmtId="7" fontId="49" fillId="0" borderId="17" xfId="0" applyNumberFormat="1" applyFont="1" applyBorder="1" applyAlignment="1">
      <alignment vertical="center"/>
    </xf>
    <xf numFmtId="7" fontId="49" fillId="0" borderId="22" xfId="0" applyNumberFormat="1" applyFont="1" applyBorder="1" applyAlignment="1">
      <alignment vertical="center"/>
    </xf>
    <xf numFmtId="7" fontId="49" fillId="0" borderId="18" xfId="0" applyNumberFormat="1" applyFont="1" applyBorder="1" applyAlignment="1">
      <alignment vertical="center"/>
    </xf>
    <xf numFmtId="4" fontId="24" fillId="0" borderId="0" xfId="0" applyNumberFormat="1" applyFont="1" applyBorder="1" applyAlignment="1">
      <alignment vertical="center"/>
    </xf>
    <xf numFmtId="0" fontId="24" fillId="0" borderId="0" xfId="0" applyFont="1" applyBorder="1" applyAlignment="1">
      <alignment vertical="center"/>
    </xf>
    <xf numFmtId="0" fontId="113" fillId="0" borderId="51" xfId="0" applyNumberFormat="1" applyFont="1" applyBorder="1" applyAlignment="1" applyProtection="1">
      <alignment horizontal="center" vertical="center" wrapText="1"/>
      <protection/>
    </xf>
    <xf numFmtId="7" fontId="123" fillId="0" borderId="17" xfId="0" applyNumberFormat="1" applyFont="1" applyBorder="1" applyAlignment="1">
      <alignment vertical="center"/>
    </xf>
    <xf numFmtId="7" fontId="123" fillId="0" borderId="22" xfId="0" applyNumberFormat="1" applyFont="1" applyBorder="1" applyAlignment="1">
      <alignment vertical="center"/>
    </xf>
    <xf numFmtId="7" fontId="123" fillId="0" borderId="18" xfId="0" applyNumberFormat="1" applyFont="1" applyBorder="1" applyAlignment="1">
      <alignment vertical="center"/>
    </xf>
    <xf numFmtId="4" fontId="131" fillId="0" borderId="17" xfId="0" applyNumberFormat="1" applyFont="1" applyBorder="1" applyAlignment="1">
      <alignment horizontal="center" vertical="center"/>
    </xf>
    <xf numFmtId="4" fontId="131" fillId="0" borderId="22" xfId="0" applyNumberFormat="1" applyFont="1" applyBorder="1" applyAlignment="1">
      <alignment horizontal="center" vertical="center"/>
    </xf>
    <xf numFmtId="4" fontId="131" fillId="0" borderId="18" xfId="0" applyNumberFormat="1" applyFont="1" applyBorder="1" applyAlignment="1">
      <alignment horizontal="center" vertical="center"/>
    </xf>
    <xf numFmtId="0" fontId="113" fillId="0" borderId="0" xfId="0" applyNumberFormat="1" applyFont="1" applyBorder="1" applyAlignment="1" applyProtection="1">
      <alignment horizontal="center" vertical="center" wrapText="1"/>
      <protection/>
    </xf>
    <xf numFmtId="0" fontId="108" fillId="0" borderId="16" xfId="0" applyFont="1" applyBorder="1" applyAlignment="1" applyProtection="1">
      <alignment horizontal="center" vertical="center" wrapText="1"/>
      <protection/>
    </xf>
    <xf numFmtId="0" fontId="106" fillId="0" borderId="17" xfId="0" applyFont="1" applyBorder="1" applyAlignment="1" applyProtection="1">
      <alignment vertical="center"/>
      <protection/>
    </xf>
    <xf numFmtId="0" fontId="106" fillId="0" borderId="22" xfId="0" applyFont="1" applyBorder="1" applyAlignment="1" applyProtection="1">
      <alignment vertical="center"/>
      <protection/>
    </xf>
    <xf numFmtId="0" fontId="106" fillId="0" borderId="18" xfId="0" applyFont="1" applyBorder="1" applyAlignment="1">
      <alignment vertical="center"/>
    </xf>
    <xf numFmtId="0" fontId="138" fillId="0" borderId="16" xfId="0" applyFont="1" applyBorder="1" applyAlignment="1" applyProtection="1">
      <alignment horizontal="right" vertical="center"/>
      <protection/>
    </xf>
    <xf numFmtId="0" fontId="137" fillId="0" borderId="16" xfId="0" applyFont="1" applyBorder="1" applyAlignment="1" applyProtection="1">
      <alignment vertical="center"/>
      <protection/>
    </xf>
    <xf numFmtId="176" fontId="48" fillId="0" borderId="16" xfId="0" applyNumberFormat="1" applyFont="1" applyBorder="1" applyAlignment="1" applyProtection="1">
      <alignment horizontal="center" vertical="center"/>
      <protection/>
    </xf>
    <xf numFmtId="0" fontId="134" fillId="24" borderId="16" xfId="0" applyFont="1" applyFill="1" applyBorder="1" applyAlignment="1" applyProtection="1">
      <alignment vertical="center"/>
      <protection/>
    </xf>
    <xf numFmtId="0" fontId="0" fillId="24" borderId="16" xfId="0" applyFont="1" applyFill="1" applyBorder="1" applyAlignment="1">
      <alignment vertical="center"/>
    </xf>
    <xf numFmtId="0" fontId="165" fillId="0" borderId="16" xfId="0" applyFont="1" applyBorder="1" applyAlignment="1" applyProtection="1">
      <alignment vertical="center"/>
      <protection/>
    </xf>
    <xf numFmtId="0" fontId="116" fillId="0" borderId="16" xfId="0" applyFont="1" applyBorder="1" applyAlignment="1">
      <alignment vertical="center"/>
    </xf>
    <xf numFmtId="0" fontId="164" fillId="0" borderId="16" xfId="0" applyFont="1" applyBorder="1" applyAlignment="1" applyProtection="1">
      <alignment horizontal="center" vertical="center"/>
      <protection/>
    </xf>
    <xf numFmtId="0" fontId="116" fillId="0" borderId="16" xfId="0" applyFont="1" applyBorder="1" applyAlignment="1" applyProtection="1">
      <alignment horizontal="center" vertical="center"/>
      <protection/>
    </xf>
    <xf numFmtId="0" fontId="134" fillId="27" borderId="16" xfId="0" applyFont="1" applyFill="1" applyBorder="1" applyAlignment="1" applyProtection="1">
      <alignment vertical="center"/>
      <protection/>
    </xf>
    <xf numFmtId="0" fontId="0" fillId="27" borderId="16" xfId="0" applyFont="1" applyFill="1" applyBorder="1" applyAlignment="1">
      <alignment vertical="center"/>
    </xf>
    <xf numFmtId="176" fontId="30" fillId="0" borderId="16" xfId="0" applyNumberFormat="1" applyFont="1" applyBorder="1" applyAlignment="1" applyProtection="1">
      <alignment horizontal="center" vertical="center"/>
      <protection/>
    </xf>
    <xf numFmtId="176" fontId="169" fillId="0" borderId="16" xfId="0" applyNumberFormat="1" applyFont="1" applyBorder="1" applyAlignment="1" applyProtection="1">
      <alignment horizontal="center" vertical="center"/>
      <protection/>
    </xf>
    <xf numFmtId="0" fontId="166" fillId="0" borderId="17" xfId="0" applyFont="1" applyBorder="1" applyAlignment="1" applyProtection="1">
      <alignment horizontal="center" vertical="center"/>
      <protection/>
    </xf>
    <xf numFmtId="0" fontId="166" fillId="0" borderId="22" xfId="0" applyFont="1" applyBorder="1" applyAlignment="1" applyProtection="1">
      <alignment horizontal="center" vertical="center"/>
      <protection/>
    </xf>
    <xf numFmtId="0" fontId="166" fillId="0" borderId="18" xfId="0" applyFont="1" applyBorder="1" applyAlignment="1" applyProtection="1">
      <alignment horizontal="center" vertical="center"/>
      <protection/>
    </xf>
    <xf numFmtId="0" fontId="74" fillId="0" borderId="16" xfId="0" applyFont="1" applyFill="1" applyBorder="1" applyAlignment="1" applyProtection="1">
      <alignment vertical="center"/>
      <protection/>
    </xf>
    <xf numFmtId="0" fontId="40" fillId="0" borderId="16" xfId="0" applyNumberFormat="1" applyFont="1" applyBorder="1" applyAlignment="1" applyProtection="1">
      <alignment horizontal="center" vertical="center"/>
      <protection locked="0"/>
    </xf>
    <xf numFmtId="0" fontId="0" fillId="0" borderId="16" xfId="0" applyNumberFormat="1" applyBorder="1" applyAlignment="1">
      <alignment horizontal="center" vertical="center"/>
    </xf>
    <xf numFmtId="4" fontId="127" fillId="0" borderId="16" xfId="0" applyNumberFormat="1" applyFont="1" applyBorder="1" applyAlignment="1" applyProtection="1">
      <alignment horizontal="center" vertical="center"/>
      <protection/>
    </xf>
    <xf numFmtId="0" fontId="48" fillId="0" borderId="16" xfId="0" applyFont="1" applyBorder="1" applyAlignment="1" applyProtection="1">
      <alignment vertical="center"/>
      <protection/>
    </xf>
    <xf numFmtId="0" fontId="25" fillId="0" borderId="16" xfId="0" applyFont="1" applyBorder="1" applyAlignment="1" applyProtection="1">
      <alignment vertical="center"/>
      <protection/>
    </xf>
    <xf numFmtId="176" fontId="49" fillId="0" borderId="16" xfId="0" applyNumberFormat="1" applyFont="1" applyBorder="1" applyAlignment="1" applyProtection="1">
      <alignment vertical="center"/>
      <protection/>
    </xf>
    <xf numFmtId="176" fontId="44" fillId="0" borderId="16" xfId="0" applyNumberFormat="1" applyFont="1" applyBorder="1" applyAlignment="1">
      <alignment vertical="center"/>
    </xf>
    <xf numFmtId="176" fontId="28" fillId="0" borderId="16" xfId="0" applyNumberFormat="1" applyFont="1" applyBorder="1" applyAlignment="1">
      <alignment vertical="center"/>
    </xf>
    <xf numFmtId="4" fontId="28" fillId="0" borderId="16" xfId="0" applyNumberFormat="1" applyFont="1" applyBorder="1" applyAlignment="1" applyProtection="1">
      <alignment vertical="center"/>
      <protection/>
    </xf>
    <xf numFmtId="0" fontId="133" fillId="0" borderId="16" xfId="0" applyNumberFormat="1" applyFont="1" applyBorder="1" applyAlignment="1" applyProtection="1">
      <alignment horizontal="center" vertical="center"/>
      <protection/>
    </xf>
    <xf numFmtId="176" fontId="127" fillId="0" borderId="17" xfId="0" applyNumberFormat="1" applyFont="1" applyBorder="1" applyAlignment="1" applyProtection="1">
      <alignment vertical="center"/>
      <protection/>
    </xf>
    <xf numFmtId="176" fontId="127" fillId="0" borderId="22" xfId="0" applyNumberFormat="1" applyFont="1" applyBorder="1" applyAlignment="1" applyProtection="1">
      <alignment vertical="center"/>
      <protection/>
    </xf>
    <xf numFmtId="176" fontId="127" fillId="0" borderId="18" xfId="0" applyNumberFormat="1" applyFont="1" applyBorder="1" applyAlignment="1" applyProtection="1">
      <alignment vertical="center"/>
      <protection/>
    </xf>
    <xf numFmtId="4" fontId="28" fillId="28" borderId="16" xfId="0" applyNumberFormat="1" applyFont="1" applyFill="1" applyBorder="1" applyAlignment="1" applyProtection="1">
      <alignment vertical="center"/>
      <protection/>
    </xf>
    <xf numFmtId="176" fontId="44" fillId="0" borderId="16" xfId="0" applyNumberFormat="1" applyFont="1" applyBorder="1" applyAlignment="1" applyProtection="1">
      <alignment vertical="center"/>
      <protection/>
    </xf>
    <xf numFmtId="4" fontId="49" fillId="0" borderId="16" xfId="0" applyNumberFormat="1" applyFont="1" applyBorder="1" applyAlignment="1" applyProtection="1">
      <alignment vertical="center"/>
      <protection/>
    </xf>
    <xf numFmtId="4" fontId="44" fillId="0" borderId="16" xfId="0" applyNumberFormat="1" applyFont="1" applyBorder="1" applyAlignment="1" applyProtection="1">
      <alignment vertical="center"/>
      <protection/>
    </xf>
    <xf numFmtId="49" fontId="101" fillId="0" borderId="0" xfId="0" applyNumberFormat="1" applyFont="1" applyBorder="1" applyAlignment="1">
      <alignment horizontal="center" vertical="center"/>
    </xf>
    <xf numFmtId="49" fontId="161" fillId="0" borderId="16" xfId="0" applyNumberFormat="1" applyFont="1" applyBorder="1" applyAlignment="1">
      <alignment vertical="center"/>
    </xf>
    <xf numFmtId="0" fontId="25" fillId="0" borderId="16" xfId="0" applyFont="1" applyBorder="1" applyAlignment="1">
      <alignment vertical="center"/>
    </xf>
    <xf numFmtId="0" fontId="97" fillId="0" borderId="16" xfId="0" applyFont="1" applyBorder="1" applyAlignment="1">
      <alignment vertical="center"/>
    </xf>
    <xf numFmtId="0" fontId="74" fillId="0" borderId="16" xfId="0" applyFont="1" applyBorder="1" applyAlignment="1" applyProtection="1">
      <alignment vertical="center"/>
      <protection locked="0"/>
    </xf>
    <xf numFmtId="0" fontId="61" fillId="0" borderId="0" xfId="0" applyFont="1" applyBorder="1" applyAlignment="1" applyProtection="1">
      <alignment horizontal="justify" vertical="justify" wrapText="1"/>
      <protection/>
    </xf>
    <xf numFmtId="0" fontId="43" fillId="0" borderId="0" xfId="0" applyFont="1" applyBorder="1" applyAlignment="1">
      <alignment horizontal="justify" vertical="justify" wrapText="1"/>
    </xf>
    <xf numFmtId="0" fontId="61" fillId="0" borderId="0" xfId="0" applyFont="1" applyAlignment="1" applyProtection="1">
      <alignment horizontal="justify" vertical="justify" wrapText="1"/>
      <protection locked="0"/>
    </xf>
    <xf numFmtId="0" fontId="43" fillId="0" borderId="0" xfId="0" applyFont="1" applyAlignment="1">
      <alignment horizontal="justify" vertical="justify" wrapText="1"/>
    </xf>
    <xf numFmtId="176" fontId="37" fillId="0" borderId="16" xfId="0" applyNumberFormat="1" applyFont="1" applyBorder="1" applyAlignment="1">
      <alignment vertical="center"/>
    </xf>
    <xf numFmtId="0" fontId="101" fillId="0" borderId="17" xfId="0" applyNumberFormat="1" applyFont="1" applyBorder="1" applyAlignment="1">
      <alignment horizontal="center" vertical="center"/>
    </xf>
    <xf numFmtId="0" fontId="108" fillId="0" borderId="22" xfId="0" applyNumberFormat="1" applyFont="1" applyBorder="1" applyAlignment="1">
      <alignment horizontal="center" vertical="center"/>
    </xf>
    <xf numFmtId="0" fontId="108" fillId="0" borderId="18" xfId="0" applyNumberFormat="1" applyFont="1" applyBorder="1" applyAlignment="1">
      <alignment horizontal="center" vertical="center"/>
    </xf>
    <xf numFmtId="0" fontId="73" fillId="0" borderId="0" xfId="0" applyFont="1" applyAlignment="1">
      <alignment horizontal="center" vertical="center"/>
    </xf>
    <xf numFmtId="0" fontId="179" fillId="0" borderId="0" xfId="0" applyFont="1" applyAlignment="1" applyProtection="1">
      <alignment horizontal="center" vertical="center"/>
      <protection locked="0"/>
    </xf>
    <xf numFmtId="0" fontId="135" fillId="0" borderId="16" xfId="0" applyFont="1" applyBorder="1" applyAlignment="1" applyProtection="1">
      <alignment vertical="center" wrapText="1"/>
      <protection/>
    </xf>
    <xf numFmtId="0" fontId="106" fillId="0" borderId="16" xfId="0" applyFont="1" applyBorder="1" applyAlignment="1" applyProtection="1">
      <alignment vertical="center" wrapText="1"/>
      <protection/>
    </xf>
    <xf numFmtId="0" fontId="106" fillId="0" borderId="16" xfId="0" applyFont="1" applyBorder="1" applyAlignment="1" applyProtection="1">
      <alignment vertical="center"/>
      <protection/>
    </xf>
    <xf numFmtId="4" fontId="132" fillId="0" borderId="17" xfId="0" applyNumberFormat="1" applyFont="1" applyBorder="1" applyAlignment="1" applyProtection="1">
      <alignment vertical="center"/>
      <protection/>
    </xf>
    <xf numFmtId="4" fontId="132" fillId="0" borderId="22" xfId="0" applyNumberFormat="1" applyFont="1" applyBorder="1" applyAlignment="1" applyProtection="1">
      <alignment vertical="center"/>
      <protection/>
    </xf>
    <xf numFmtId="4" fontId="132" fillId="0" borderId="18" xfId="0" applyNumberFormat="1" applyFont="1" applyBorder="1" applyAlignment="1" applyProtection="1">
      <alignment vertical="center"/>
      <protection/>
    </xf>
    <xf numFmtId="0" fontId="126" fillId="0" borderId="17" xfId="0" applyFont="1" applyBorder="1" applyAlignment="1">
      <alignment vertical="center"/>
    </xf>
    <xf numFmtId="0" fontId="126" fillId="0" borderId="22" xfId="0" applyFont="1" applyBorder="1" applyAlignment="1">
      <alignment vertical="center"/>
    </xf>
    <xf numFmtId="0" fontId="32" fillId="0" borderId="22" xfId="0" applyFont="1" applyBorder="1" applyAlignment="1">
      <alignment vertical="center"/>
    </xf>
    <xf numFmtId="0" fontId="32" fillId="0" borderId="18" xfId="0" applyFont="1" applyBorder="1" applyAlignment="1">
      <alignment vertical="center"/>
    </xf>
    <xf numFmtId="0" fontId="117" fillId="24" borderId="52" xfId="0" applyFont="1" applyFill="1" applyBorder="1" applyAlignment="1" applyProtection="1">
      <alignment horizontal="center" vertical="center"/>
      <protection/>
    </xf>
    <xf numFmtId="0" fontId="42" fillId="0" borderId="22" xfId="0" applyFont="1" applyBorder="1" applyAlignment="1" applyProtection="1">
      <alignment vertical="center"/>
      <protection/>
    </xf>
    <xf numFmtId="0" fontId="43" fillId="0" borderId="18" xfId="0" applyFont="1" applyBorder="1" applyAlignment="1">
      <alignment vertical="center"/>
    </xf>
    <xf numFmtId="4" fontId="28" fillId="0" borderId="17" xfId="0" applyNumberFormat="1" applyFont="1" applyBorder="1" applyAlignment="1" applyProtection="1">
      <alignment vertical="center"/>
      <protection/>
    </xf>
    <xf numFmtId="4" fontId="28" fillId="0" borderId="22" xfId="0" applyNumberFormat="1" applyFont="1" applyBorder="1" applyAlignment="1" applyProtection="1">
      <alignment vertical="center"/>
      <protection/>
    </xf>
    <xf numFmtId="4" fontId="28" fillId="0" borderId="18" xfId="0" applyNumberFormat="1" applyFont="1" applyBorder="1" applyAlignment="1" applyProtection="1">
      <alignment vertical="center"/>
      <protection/>
    </xf>
    <xf numFmtId="0" fontId="54" fillId="0" borderId="16" xfId="0" applyFont="1" applyBorder="1" applyAlignment="1">
      <alignment horizontal="center" vertical="center"/>
    </xf>
    <xf numFmtId="0" fontId="29" fillId="0" borderId="34" xfId="0" applyFont="1" applyBorder="1" applyAlignment="1">
      <alignment horizontal="center" vertical="center"/>
    </xf>
    <xf numFmtId="0" fontId="29" fillId="0" borderId="52" xfId="0" applyFont="1" applyBorder="1" applyAlignment="1">
      <alignment horizontal="center" vertical="center"/>
    </xf>
    <xf numFmtId="0" fontId="42" fillId="0" borderId="34" xfId="0" applyFont="1" applyBorder="1" applyAlignment="1">
      <alignment horizontal="justify" vertical="justify" wrapText="1"/>
    </xf>
    <xf numFmtId="0" fontId="139" fillId="0" borderId="14" xfId="0" applyNumberFormat="1" applyFont="1" applyBorder="1" applyAlignment="1" applyProtection="1">
      <alignment horizontal="center" vertical="center" wrapText="1"/>
      <protection/>
    </xf>
    <xf numFmtId="0" fontId="139" fillId="0" borderId="52" xfId="0" applyNumberFormat="1" applyFont="1" applyBorder="1" applyAlignment="1" applyProtection="1">
      <alignment horizontal="center" vertical="center" wrapText="1"/>
      <protection/>
    </xf>
    <xf numFmtId="0" fontId="139" fillId="0" borderId="15" xfId="0" applyNumberFormat="1" applyFont="1" applyBorder="1" applyAlignment="1" applyProtection="1">
      <alignment horizontal="center" vertical="center" wrapText="1"/>
      <protection/>
    </xf>
    <xf numFmtId="0" fontId="132" fillId="0" borderId="16" xfId="0" applyFont="1" applyBorder="1" applyAlignment="1" applyProtection="1">
      <alignment horizontal="center" vertical="center" wrapText="1"/>
      <protection/>
    </xf>
    <xf numFmtId="0" fontId="106" fillId="0" borderId="0" xfId="0" applyFont="1" applyBorder="1" applyAlignment="1" applyProtection="1">
      <alignment horizontal="center" vertical="center"/>
      <protection/>
    </xf>
    <xf numFmtId="0" fontId="106" fillId="0" borderId="0" xfId="0" applyFont="1" applyBorder="1" applyAlignment="1">
      <alignment horizontal="center" vertical="center"/>
    </xf>
    <xf numFmtId="0" fontId="97" fillId="0" borderId="16" xfId="0" applyFont="1" applyBorder="1" applyAlignment="1">
      <alignment horizontal="center" vertical="center"/>
    </xf>
    <xf numFmtId="0" fontId="155" fillId="0" borderId="22" xfId="0" applyFont="1" applyBorder="1" applyAlignment="1" applyProtection="1">
      <alignment vertical="center"/>
      <protection/>
    </xf>
    <xf numFmtId="0" fontId="155" fillId="0" borderId="18" xfId="0" applyFont="1" applyBorder="1" applyAlignment="1" applyProtection="1">
      <alignment vertical="center"/>
      <protection/>
    </xf>
    <xf numFmtId="0" fontId="155" fillId="0" borderId="17" xfId="0" applyFont="1" applyBorder="1" applyAlignment="1" applyProtection="1">
      <alignment vertical="center"/>
      <protection/>
    </xf>
    <xf numFmtId="4" fontId="76" fillId="0" borderId="16" xfId="0" applyNumberFormat="1" applyFont="1" applyBorder="1" applyAlignment="1">
      <alignment vertical="center"/>
    </xf>
    <xf numFmtId="0" fontId="42" fillId="0" borderId="16" xfId="0" applyFont="1" applyBorder="1" applyAlignment="1">
      <alignment vertical="center" wrapText="1"/>
    </xf>
    <xf numFmtId="0" fontId="0" fillId="0" borderId="16" xfId="0" applyFont="1" applyBorder="1" applyAlignment="1">
      <alignment vertical="center"/>
    </xf>
    <xf numFmtId="4" fontId="42" fillId="0" borderId="16" xfId="0" applyNumberFormat="1" applyFont="1" applyBorder="1" applyAlignment="1">
      <alignment vertical="center"/>
    </xf>
    <xf numFmtId="0" fontId="96" fillId="0" borderId="16" xfId="0" applyFont="1" applyBorder="1" applyAlignment="1">
      <alignment vertical="center"/>
    </xf>
    <xf numFmtId="0" fontId="0" fillId="0" borderId="16" xfId="0" applyFont="1" applyBorder="1" applyAlignment="1">
      <alignment vertical="center"/>
    </xf>
    <xf numFmtId="0" fontId="42" fillId="0" borderId="16" xfId="0" applyFont="1" applyBorder="1" applyAlignment="1">
      <alignment horizontal="justify" vertical="center" wrapText="1"/>
    </xf>
    <xf numFmtId="0" fontId="0" fillId="0" borderId="16" xfId="0" applyFont="1" applyBorder="1" applyAlignment="1">
      <alignment/>
    </xf>
    <xf numFmtId="4" fontId="46" fillId="0" borderId="16" xfId="0" applyNumberFormat="1" applyFont="1" applyBorder="1" applyAlignment="1">
      <alignment vertical="center"/>
    </xf>
    <xf numFmtId="0" fontId="70" fillId="0" borderId="16" xfId="0" applyFont="1" applyBorder="1" applyAlignment="1">
      <alignment vertical="center"/>
    </xf>
    <xf numFmtId="4" fontId="48" fillId="0" borderId="16" xfId="0" applyNumberFormat="1" applyFont="1" applyBorder="1" applyAlignment="1">
      <alignment horizontal="center" vertical="center"/>
    </xf>
    <xf numFmtId="4" fontId="25" fillId="0" borderId="16" xfId="0" applyNumberFormat="1" applyFont="1" applyBorder="1" applyAlignment="1">
      <alignment horizontal="center" vertical="center"/>
    </xf>
    <xf numFmtId="0" fontId="135" fillId="0" borderId="16" xfId="0" applyFont="1" applyBorder="1" applyAlignment="1">
      <alignment horizontal="center" vertical="center" wrapText="1"/>
    </xf>
    <xf numFmtId="0" fontId="135" fillId="0" borderId="16" xfId="0" applyFont="1" applyBorder="1" applyAlignment="1">
      <alignment horizontal="center" vertical="center"/>
    </xf>
    <xf numFmtId="0" fontId="152" fillId="0" borderId="16" xfId="0" applyFont="1" applyBorder="1" applyAlignment="1">
      <alignment horizontal="center" vertical="center"/>
    </xf>
    <xf numFmtId="0" fontId="39" fillId="0" borderId="16" xfId="0" applyFont="1" applyBorder="1" applyAlignment="1">
      <alignment horizontal="center" vertical="center" wrapText="1"/>
    </xf>
    <xf numFmtId="0" fontId="39" fillId="0" borderId="16" xfId="0" applyFont="1" applyBorder="1" applyAlignment="1">
      <alignment horizontal="center" vertical="center"/>
    </xf>
    <xf numFmtId="0" fontId="0" fillId="0" borderId="16" xfId="0" applyFont="1" applyBorder="1" applyAlignment="1">
      <alignment horizontal="center" vertical="center"/>
    </xf>
    <xf numFmtId="0" fontId="39" fillId="0" borderId="17" xfId="0" applyFont="1" applyBorder="1" applyAlignment="1">
      <alignment horizontal="center" vertical="center" wrapText="1"/>
    </xf>
    <xf numFmtId="0" fontId="39" fillId="0" borderId="22" xfId="0" applyFont="1" applyBorder="1" applyAlignment="1">
      <alignment horizontal="center" vertical="center"/>
    </xf>
    <xf numFmtId="0" fontId="0" fillId="0" borderId="18" xfId="0" applyFont="1" applyBorder="1" applyAlignment="1">
      <alignment horizontal="center" vertical="center"/>
    </xf>
    <xf numFmtId="0" fontId="152" fillId="0" borderId="17" xfId="0" applyFont="1" applyBorder="1" applyAlignment="1">
      <alignment horizontal="center" vertical="center"/>
    </xf>
    <xf numFmtId="0" fontId="152" fillId="0" borderId="22"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4" fontId="111" fillId="0" borderId="61" xfId="0" applyNumberFormat="1" applyFont="1" applyBorder="1" applyAlignment="1">
      <alignment horizontal="center" vertical="center"/>
    </xf>
    <xf numFmtId="4" fontId="111" fillId="0" borderId="62" xfId="0" applyNumberFormat="1" applyFont="1" applyBorder="1" applyAlignment="1">
      <alignment horizontal="center" vertical="center"/>
    </xf>
    <xf numFmtId="0" fontId="110" fillId="0" borderId="62" xfId="0" applyFont="1" applyBorder="1" applyAlignment="1">
      <alignment horizontal="center" vertical="center"/>
    </xf>
    <xf numFmtId="0" fontId="110" fillId="0" borderId="63" xfId="0" applyFont="1" applyBorder="1" applyAlignment="1">
      <alignment horizontal="center" vertical="center"/>
    </xf>
    <xf numFmtId="4" fontId="111" fillId="0" borderId="11" xfId="0" applyNumberFormat="1" applyFont="1" applyBorder="1" applyAlignment="1">
      <alignment horizontal="center" vertical="center"/>
    </xf>
    <xf numFmtId="4" fontId="111" fillId="0" borderId="0" xfId="0" applyNumberFormat="1" applyFont="1" applyBorder="1" applyAlignment="1">
      <alignment horizontal="center" vertical="center"/>
    </xf>
    <xf numFmtId="0" fontId="110" fillId="0" borderId="0" xfId="0" applyFont="1" applyAlignment="1">
      <alignment horizontal="center" vertical="center"/>
    </xf>
    <xf numFmtId="0" fontId="110" fillId="0" borderId="12" xfId="0" applyFont="1" applyBorder="1" applyAlignment="1">
      <alignment horizontal="center" vertical="center"/>
    </xf>
    <xf numFmtId="4" fontId="111" fillId="0" borderId="64" xfId="0" applyNumberFormat="1" applyFont="1" applyBorder="1" applyAlignment="1">
      <alignment horizontal="center" vertical="center"/>
    </xf>
    <xf numFmtId="4" fontId="111" fillId="0" borderId="65" xfId="0" applyNumberFormat="1" applyFont="1" applyBorder="1" applyAlignment="1">
      <alignment horizontal="center" vertical="center"/>
    </xf>
    <xf numFmtId="0" fontId="110" fillId="0" borderId="65" xfId="0" applyFont="1" applyBorder="1" applyAlignment="1">
      <alignment horizontal="center" vertical="center"/>
    </xf>
    <xf numFmtId="0" fontId="110" fillId="0" borderId="66" xfId="0" applyFont="1" applyBorder="1" applyAlignment="1">
      <alignment horizontal="center" vertical="center"/>
    </xf>
    <xf numFmtId="4" fontId="38" fillId="0" borderId="67" xfId="0" applyNumberFormat="1" applyFont="1" applyBorder="1" applyAlignment="1">
      <alignment vertical="center"/>
    </xf>
    <xf numFmtId="4" fontId="38" fillId="0" borderId="68" xfId="0" applyNumberFormat="1" applyFont="1" applyBorder="1" applyAlignment="1">
      <alignment vertical="center"/>
    </xf>
    <xf numFmtId="4" fontId="38" fillId="0" borderId="69" xfId="0" applyNumberFormat="1" applyFont="1" applyBorder="1" applyAlignment="1">
      <alignment vertical="center"/>
    </xf>
    <xf numFmtId="4" fontId="38" fillId="0" borderId="70" xfId="0" applyNumberFormat="1" applyFont="1" applyBorder="1" applyAlignment="1">
      <alignment vertical="center"/>
    </xf>
    <xf numFmtId="4" fontId="28" fillId="0" borderId="71" xfId="0" applyNumberFormat="1" applyFont="1" applyBorder="1" applyAlignment="1">
      <alignment vertical="center"/>
    </xf>
    <xf numFmtId="4" fontId="0" fillId="0" borderId="72" xfId="0" applyNumberFormat="1" applyBorder="1" applyAlignment="1">
      <alignment vertical="center"/>
    </xf>
    <xf numFmtId="4" fontId="0" fillId="0" borderId="73" xfId="0" applyNumberFormat="1" applyBorder="1" applyAlignment="1">
      <alignment vertical="center"/>
    </xf>
    <xf numFmtId="4" fontId="93" fillId="0" borderId="27" xfId="0" applyNumberFormat="1" applyFont="1" applyBorder="1" applyAlignment="1">
      <alignment horizontal="center" vertical="center"/>
    </xf>
    <xf numFmtId="4" fontId="94" fillId="0" borderId="25" xfId="0" applyNumberFormat="1" applyFont="1" applyBorder="1" applyAlignment="1">
      <alignment horizontal="center" vertical="center"/>
    </xf>
    <xf numFmtId="4" fontId="94" fillId="0" borderId="24" xfId="0" applyNumberFormat="1" applyFont="1" applyBorder="1" applyAlignment="1">
      <alignment horizontal="center" vertical="center"/>
    </xf>
    <xf numFmtId="4" fontId="91" fillId="0" borderId="74" xfId="0" applyNumberFormat="1" applyFont="1" applyBorder="1" applyAlignment="1">
      <alignment horizontal="center" vertical="center"/>
    </xf>
    <xf numFmtId="4" fontId="91" fillId="0" borderId="75" xfId="0" applyNumberFormat="1" applyFont="1" applyBorder="1" applyAlignment="1">
      <alignment horizontal="center" vertical="center"/>
    </xf>
    <xf numFmtId="4" fontId="60" fillId="0" borderId="75" xfId="0" applyNumberFormat="1" applyFont="1" applyBorder="1" applyAlignment="1">
      <alignment horizontal="center" vertical="center"/>
    </xf>
    <xf numFmtId="4" fontId="60" fillId="0" borderId="76" xfId="0" applyNumberFormat="1" applyFont="1" applyBorder="1" applyAlignment="1">
      <alignment horizontal="center" vertical="center"/>
    </xf>
    <xf numFmtId="4" fontId="90" fillId="0" borderId="27" xfId="0" applyNumberFormat="1" applyFont="1" applyBorder="1" applyAlignment="1">
      <alignment horizontal="center" vertical="center"/>
    </xf>
    <xf numFmtId="4" fontId="92" fillId="0" borderId="25" xfId="0" applyNumberFormat="1" applyFont="1" applyBorder="1" applyAlignment="1">
      <alignment horizontal="center" vertical="center"/>
    </xf>
    <xf numFmtId="4" fontId="92" fillId="0" borderId="24" xfId="0" applyNumberFormat="1" applyFont="1" applyBorder="1" applyAlignment="1">
      <alignment horizontal="center" vertical="center"/>
    </xf>
    <xf numFmtId="10" fontId="86" fillId="0" borderId="77" xfId="0" applyNumberFormat="1" applyFont="1" applyBorder="1" applyAlignment="1">
      <alignment horizontal="center" vertical="center"/>
    </xf>
    <xf numFmtId="10" fontId="86" fillId="0" borderId="22" xfId="0" applyNumberFormat="1" applyFont="1" applyBorder="1" applyAlignment="1">
      <alignment horizontal="center" vertical="center"/>
    </xf>
    <xf numFmtId="10" fontId="71" fillId="0" borderId="22" xfId="0" applyNumberFormat="1" applyFont="1" applyBorder="1" applyAlignment="1">
      <alignment horizontal="center" vertical="center"/>
    </xf>
    <xf numFmtId="4" fontId="61" fillId="0" borderId="17" xfId="0" applyNumberFormat="1" applyFont="1" applyBorder="1" applyAlignment="1">
      <alignment vertical="center"/>
    </xf>
    <xf numFmtId="4" fontId="61" fillId="0" borderId="22" xfId="0" applyNumberFormat="1" applyFont="1" applyBorder="1" applyAlignment="1">
      <alignment vertical="center"/>
    </xf>
    <xf numFmtId="4" fontId="61" fillId="0" borderId="78" xfId="0" applyNumberFormat="1" applyFont="1" applyBorder="1" applyAlignment="1">
      <alignment vertical="center"/>
    </xf>
    <xf numFmtId="4" fontId="24" fillId="0" borderId="77" xfId="0" applyNumberFormat="1" applyFont="1" applyBorder="1" applyAlignment="1">
      <alignment vertical="center"/>
    </xf>
    <xf numFmtId="4" fontId="25" fillId="0" borderId="22" xfId="0" applyNumberFormat="1" applyFont="1" applyBorder="1" applyAlignment="1">
      <alignment vertical="center"/>
    </xf>
    <xf numFmtId="4" fontId="25" fillId="0" borderId="78" xfId="0" applyNumberFormat="1" applyFont="1" applyBorder="1" applyAlignment="1">
      <alignment vertical="center"/>
    </xf>
    <xf numFmtId="10" fontId="86" fillId="0" borderId="71" xfId="0" applyNumberFormat="1" applyFont="1" applyBorder="1" applyAlignment="1">
      <alignment horizontal="center" vertical="center"/>
    </xf>
    <xf numFmtId="10" fontId="86" fillId="0" borderId="72" xfId="0" applyNumberFormat="1" applyFont="1" applyBorder="1" applyAlignment="1">
      <alignment horizontal="center" vertical="center"/>
    </xf>
    <xf numFmtId="10" fontId="71" fillId="0" borderId="72" xfId="0" applyNumberFormat="1" applyFont="1" applyBorder="1" applyAlignment="1">
      <alignment horizontal="center" vertical="center"/>
    </xf>
    <xf numFmtId="4" fontId="61" fillId="0" borderId="79" xfId="0" applyNumberFormat="1" applyFont="1" applyBorder="1" applyAlignment="1">
      <alignment vertical="center"/>
    </xf>
    <xf numFmtId="4" fontId="61" fillId="0" borderId="72" xfId="0" applyNumberFormat="1" applyFont="1" applyBorder="1" applyAlignment="1">
      <alignment vertical="center"/>
    </xf>
    <xf numFmtId="4" fontId="61" fillId="0" borderId="73" xfId="0" applyNumberFormat="1" applyFont="1" applyBorder="1" applyAlignment="1">
      <alignment vertical="center"/>
    </xf>
    <xf numFmtId="4" fontId="24" fillId="0" borderId="71" xfId="0" applyNumberFormat="1" applyFont="1" applyBorder="1" applyAlignment="1">
      <alignment vertical="center"/>
    </xf>
    <xf numFmtId="4" fontId="25" fillId="0" borderId="72" xfId="0" applyNumberFormat="1" applyFont="1" applyBorder="1" applyAlignment="1">
      <alignment vertical="center"/>
    </xf>
    <xf numFmtId="4" fontId="25" fillId="0" borderId="73" xfId="0" applyNumberFormat="1" applyFont="1" applyBorder="1" applyAlignment="1">
      <alignment vertical="center"/>
    </xf>
    <xf numFmtId="4" fontId="38" fillId="0" borderId="80" xfId="0" applyNumberFormat="1" applyFont="1" applyBorder="1" applyAlignment="1">
      <alignment vertical="center"/>
    </xf>
    <xf numFmtId="4" fontId="38" fillId="0" borderId="16" xfId="0" applyNumberFormat="1" applyFont="1" applyBorder="1" applyAlignment="1">
      <alignment vertical="center"/>
    </xf>
    <xf numFmtId="4" fontId="38" fillId="0" borderId="18" xfId="0" applyNumberFormat="1" applyFont="1" applyBorder="1" applyAlignment="1">
      <alignment vertical="center"/>
    </xf>
    <xf numFmtId="1" fontId="147" fillId="0" borderId="81" xfId="0" applyNumberFormat="1" applyFont="1" applyBorder="1" applyAlignment="1" applyProtection="1">
      <alignment horizontal="center" vertical="center"/>
      <protection locked="0"/>
    </xf>
    <xf numFmtId="1" fontId="147" fillId="0" borderId="52" xfId="0" applyNumberFormat="1" applyFont="1" applyBorder="1" applyAlignment="1" applyProtection="1">
      <alignment horizontal="center" vertical="center"/>
      <protection locked="0"/>
    </xf>
    <xf numFmtId="4" fontId="28" fillId="0" borderId="77" xfId="0" applyNumberFormat="1" applyFont="1" applyBorder="1" applyAlignment="1">
      <alignment vertical="center"/>
    </xf>
    <xf numFmtId="4" fontId="0" fillId="0" borderId="22" xfId="0" applyNumberFormat="1" applyBorder="1" applyAlignment="1">
      <alignment vertical="center"/>
    </xf>
    <xf numFmtId="4" fontId="0" fillId="0" borderId="78" xfId="0" applyNumberFormat="1" applyBorder="1" applyAlignment="1">
      <alignment vertical="center"/>
    </xf>
    <xf numFmtId="4" fontId="38" fillId="0" borderId="82" xfId="0" applyNumberFormat="1" applyFont="1" applyBorder="1" applyAlignment="1">
      <alignment vertical="center"/>
    </xf>
    <xf numFmtId="1" fontId="147" fillId="0" borderId="67" xfId="0" applyNumberFormat="1" applyFont="1" applyBorder="1" applyAlignment="1" applyProtection="1">
      <alignment horizontal="center" vertical="center"/>
      <protection locked="0"/>
    </xf>
    <xf numFmtId="1" fontId="147" fillId="0" borderId="68" xfId="0" applyNumberFormat="1" applyFont="1" applyBorder="1" applyAlignment="1" applyProtection="1">
      <alignment horizontal="center" vertical="center"/>
      <protection locked="0"/>
    </xf>
    <xf numFmtId="4" fontId="31" fillId="0" borderId="68" xfId="0" applyNumberFormat="1" applyFont="1" applyBorder="1" applyAlignment="1">
      <alignment horizontal="center" vertical="center"/>
    </xf>
    <xf numFmtId="4" fontId="48" fillId="0" borderId="69" xfId="0" applyNumberFormat="1" applyFont="1" applyBorder="1" applyAlignment="1">
      <alignment vertical="center"/>
    </xf>
    <xf numFmtId="4" fontId="48" fillId="0" borderId="68" xfId="0" applyNumberFormat="1" applyFont="1" applyBorder="1" applyAlignment="1">
      <alignment vertical="center"/>
    </xf>
    <xf numFmtId="4" fontId="48" fillId="0" borderId="70" xfId="0" applyNumberFormat="1" applyFont="1" applyBorder="1" applyAlignment="1">
      <alignment vertical="center"/>
    </xf>
    <xf numFmtId="0" fontId="87" fillId="0" borderId="83" xfId="0" applyNumberFormat="1" applyFont="1" applyBorder="1" applyAlignment="1">
      <alignment horizontal="center" vertical="center" textRotation="255"/>
    </xf>
    <xf numFmtId="0" fontId="85" fillId="0" borderId="84" xfId="0" applyNumberFormat="1" applyFont="1" applyBorder="1" applyAlignment="1">
      <alignment horizontal="center" vertical="center"/>
    </xf>
    <xf numFmtId="0" fontId="85" fillId="0" borderId="85" xfId="0" applyNumberFormat="1" applyFont="1" applyBorder="1" applyAlignment="1">
      <alignment horizontal="center" vertical="center"/>
    </xf>
    <xf numFmtId="0" fontId="88" fillId="0" borderId="27" xfId="0" applyNumberFormat="1" applyFont="1" applyBorder="1" applyAlignment="1">
      <alignment horizontal="center" vertical="center"/>
    </xf>
    <xf numFmtId="0" fontId="88" fillId="0" borderId="25" xfId="0" applyNumberFormat="1" applyFont="1" applyBorder="1" applyAlignment="1">
      <alignment horizontal="center" vertical="center"/>
    </xf>
    <xf numFmtId="0" fontId="88" fillId="0" borderId="74" xfId="0" applyNumberFormat="1" applyFont="1" applyBorder="1" applyAlignment="1">
      <alignment horizontal="center" vertical="center"/>
    </xf>
    <xf numFmtId="4" fontId="89" fillId="0" borderId="25" xfId="0" applyNumberFormat="1" applyFont="1" applyBorder="1" applyAlignment="1">
      <alignment horizontal="center" vertical="center"/>
    </xf>
    <xf numFmtId="4" fontId="89" fillId="0" borderId="24" xfId="0" applyNumberFormat="1" applyFont="1" applyBorder="1" applyAlignment="1">
      <alignment horizontal="center" vertical="center"/>
    </xf>
    <xf numFmtId="1" fontId="147" fillId="0" borderId="80" xfId="0" applyNumberFormat="1" applyFont="1" applyBorder="1" applyAlignment="1" applyProtection="1">
      <alignment horizontal="center" vertical="center"/>
      <protection locked="0"/>
    </xf>
    <xf numFmtId="1" fontId="147" fillId="0" borderId="16" xfId="0" applyNumberFormat="1" applyFont="1" applyBorder="1" applyAlignment="1" applyProtection="1">
      <alignment horizontal="center" vertical="center"/>
      <protection locked="0"/>
    </xf>
    <xf numFmtId="4" fontId="31" fillId="0" borderId="16" xfId="0" applyNumberFormat="1" applyFont="1" applyBorder="1" applyAlignment="1">
      <alignment horizontal="center" vertical="center"/>
    </xf>
    <xf numFmtId="4" fontId="48" fillId="0" borderId="18" xfId="0" applyNumberFormat="1" applyFont="1" applyBorder="1" applyAlignment="1">
      <alignment vertical="center"/>
    </xf>
    <xf numFmtId="4" fontId="48" fillId="0" borderId="16" xfId="0" applyNumberFormat="1" applyFont="1" applyBorder="1" applyAlignment="1">
      <alignment vertical="center"/>
    </xf>
    <xf numFmtId="4" fontId="48" fillId="0" borderId="82" xfId="0" applyNumberFormat="1" applyFont="1" applyBorder="1" applyAlignment="1">
      <alignment vertical="center"/>
    </xf>
    <xf numFmtId="10" fontId="41" fillId="0" borderId="75" xfId="0" applyNumberFormat="1" applyFont="1" applyBorder="1" applyAlignment="1">
      <alignment horizontal="center" vertical="center"/>
    </xf>
    <xf numFmtId="4" fontId="31" fillId="0" borderId="52" xfId="0" applyNumberFormat="1" applyFont="1" applyBorder="1" applyAlignment="1">
      <alignment horizontal="center" vertical="center"/>
    </xf>
    <xf numFmtId="4" fontId="48" fillId="0" borderId="14" xfId="0" applyNumberFormat="1" applyFont="1" applyBorder="1" applyAlignment="1">
      <alignment vertical="center"/>
    </xf>
    <xf numFmtId="4" fontId="48" fillId="0" borderId="52" xfId="0" applyNumberFormat="1" applyFont="1" applyBorder="1" applyAlignment="1">
      <alignment vertical="center"/>
    </xf>
    <xf numFmtId="4" fontId="48" fillId="0" borderId="86" xfId="0" applyNumberFormat="1" applyFont="1" applyBorder="1" applyAlignment="1">
      <alignment vertical="center"/>
    </xf>
    <xf numFmtId="4" fontId="38" fillId="0" borderId="14" xfId="0" applyNumberFormat="1" applyFont="1" applyBorder="1" applyAlignment="1">
      <alignment vertical="center"/>
    </xf>
    <xf numFmtId="4" fontId="38" fillId="0" borderId="52" xfId="0" applyNumberFormat="1" applyFont="1" applyBorder="1" applyAlignment="1">
      <alignment vertical="center"/>
    </xf>
    <xf numFmtId="0" fontId="146" fillId="0" borderId="27" xfId="0" applyNumberFormat="1" applyFont="1" applyBorder="1" applyAlignment="1">
      <alignment horizontal="center" vertical="center"/>
    </xf>
    <xf numFmtId="0" fontId="146" fillId="0" borderId="25" xfId="0" applyNumberFormat="1" applyFont="1" applyBorder="1" applyAlignment="1">
      <alignment horizontal="center" vertical="center"/>
    </xf>
    <xf numFmtId="0" fontId="146" fillId="0" borderId="74" xfId="0" applyNumberFormat="1" applyFont="1" applyBorder="1" applyAlignment="1">
      <alignment horizontal="center" vertical="center"/>
    </xf>
    <xf numFmtId="4" fontId="144" fillId="0" borderId="87" xfId="0" applyNumberFormat="1" applyFont="1" applyBorder="1" applyAlignment="1">
      <alignment horizontal="center" vertical="center"/>
    </xf>
    <xf numFmtId="4" fontId="144" fillId="0" borderId="75" xfId="0" applyNumberFormat="1" applyFont="1" applyBorder="1" applyAlignment="1">
      <alignment horizontal="center" vertical="center"/>
    </xf>
    <xf numFmtId="4" fontId="31" fillId="0" borderId="88" xfId="0" applyNumberFormat="1" applyFont="1" applyBorder="1" applyAlignment="1">
      <alignment horizontal="center" vertical="center"/>
    </xf>
    <xf numFmtId="0" fontId="36" fillId="0" borderId="43" xfId="0" applyFont="1" applyBorder="1" applyAlignment="1">
      <alignment horizontal="center" vertical="center" textRotation="255"/>
    </xf>
    <xf numFmtId="0" fontId="36" fillId="0" borderId="43" xfId="0" applyFont="1" applyBorder="1" applyAlignment="1">
      <alignment horizontal="center" vertical="center"/>
    </xf>
    <xf numFmtId="0" fontId="31" fillId="0" borderId="27" xfId="0" applyNumberFormat="1" applyFont="1" applyBorder="1" applyAlignment="1">
      <alignment horizontal="center" vertical="center"/>
    </xf>
    <xf numFmtId="0" fontId="0" fillId="0" borderId="25" xfId="0" applyNumberFormat="1" applyBorder="1" applyAlignment="1">
      <alignment horizontal="center" vertical="center"/>
    </xf>
    <xf numFmtId="0" fontId="0" fillId="0" borderId="24" xfId="0" applyNumberFormat="1" applyBorder="1" applyAlignment="1">
      <alignment horizontal="center" vertical="center"/>
    </xf>
    <xf numFmtId="0" fontId="95" fillId="0" borderId="27" xfId="0" applyFont="1" applyBorder="1" applyAlignment="1">
      <alignment horizontal="center" vertical="center"/>
    </xf>
    <xf numFmtId="0" fontId="59" fillId="0" borderId="25" xfId="0" applyFont="1" applyBorder="1" applyAlignment="1">
      <alignment horizontal="center" vertical="center"/>
    </xf>
    <xf numFmtId="0" fontId="59" fillId="0" borderId="24"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54" fillId="0" borderId="26" xfId="0" applyFont="1" applyBorder="1" applyAlignment="1">
      <alignment horizontal="center" vertical="center"/>
    </xf>
    <xf numFmtId="0" fontId="54" fillId="0" borderId="38" xfId="0" applyFont="1" applyBorder="1" applyAlignment="1">
      <alignment horizontal="center" vertical="center"/>
    </xf>
    <xf numFmtId="0" fontId="54" fillId="0" borderId="0"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4" fillId="0" borderId="42" xfId="0" applyFont="1" applyBorder="1" applyAlignment="1">
      <alignment horizontal="center" vertical="center"/>
    </xf>
    <xf numFmtId="0" fontId="54" fillId="0" borderId="45" xfId="0" applyFont="1" applyBorder="1" applyAlignment="1">
      <alignment horizontal="center" vertical="center"/>
    </xf>
    <xf numFmtId="0" fontId="54" fillId="0" borderId="29" xfId="0" applyNumberFormat="1" applyFont="1" applyBorder="1" applyAlignment="1">
      <alignment horizontal="center" vertical="center"/>
    </xf>
    <xf numFmtId="0" fontId="54" fillId="0" borderId="30" xfId="0" applyNumberFormat="1" applyFont="1" applyBorder="1" applyAlignment="1">
      <alignment horizontal="center" vertical="center"/>
    </xf>
    <xf numFmtId="0" fontId="54" fillId="0" borderId="26" xfId="0" applyNumberFormat="1" applyFont="1" applyBorder="1" applyAlignment="1">
      <alignment horizontal="center" vertical="center"/>
    </xf>
    <xf numFmtId="0" fontId="54" fillId="0" borderId="38" xfId="0" applyNumberFormat="1" applyFont="1" applyBorder="1" applyAlignment="1">
      <alignment horizontal="center" vertical="center"/>
    </xf>
    <xf numFmtId="0" fontId="54" fillId="0" borderId="0" xfId="0" applyNumberFormat="1" applyFont="1" applyBorder="1" applyAlignment="1">
      <alignment horizontal="center" vertical="center"/>
    </xf>
    <xf numFmtId="0" fontId="54" fillId="0" borderId="43" xfId="0" applyNumberFormat="1" applyFont="1" applyBorder="1" applyAlignment="1">
      <alignment horizontal="center" vertical="center"/>
    </xf>
    <xf numFmtId="0" fontId="84" fillId="0" borderId="83" xfId="0" applyFont="1" applyBorder="1" applyAlignment="1">
      <alignment horizontal="center" vertical="center" textRotation="255"/>
    </xf>
    <xf numFmtId="0" fontId="85" fillId="0" borderId="84" xfId="0" applyFont="1" applyBorder="1" applyAlignment="1">
      <alignment horizontal="center" vertical="center"/>
    </xf>
    <xf numFmtId="0" fontId="85" fillId="0" borderId="85" xfId="0" applyFont="1" applyBorder="1" applyAlignment="1">
      <alignment horizontal="center" vertical="center"/>
    </xf>
    <xf numFmtId="4" fontId="144" fillId="0" borderId="25" xfId="0" applyNumberFormat="1" applyFont="1" applyBorder="1" applyAlignment="1">
      <alignment horizontal="center" vertical="center"/>
    </xf>
    <xf numFmtId="4" fontId="144" fillId="0" borderId="24" xfId="0" applyNumberFormat="1" applyFont="1" applyBorder="1" applyAlignment="1">
      <alignment horizontal="center" vertical="center"/>
    </xf>
    <xf numFmtId="0" fontId="175" fillId="0" borderId="27" xfId="0" applyFont="1" applyBorder="1" applyAlignment="1">
      <alignment horizontal="center" vertical="center"/>
    </xf>
    <xf numFmtId="0" fontId="175" fillId="0" borderId="25" xfId="0" applyFont="1" applyBorder="1" applyAlignment="1">
      <alignment horizontal="center" vertical="center"/>
    </xf>
    <xf numFmtId="0" fontId="175" fillId="0" borderId="24" xfId="0" applyFont="1" applyBorder="1" applyAlignment="1">
      <alignment horizontal="center" vertical="center"/>
    </xf>
    <xf numFmtId="0" fontId="104" fillId="0" borderId="27" xfId="0" applyFont="1" applyBorder="1" applyAlignment="1">
      <alignment horizontal="center" vertical="center"/>
    </xf>
    <xf numFmtId="0" fontId="104" fillId="0" borderId="25" xfId="0" applyFont="1" applyBorder="1" applyAlignment="1">
      <alignment horizontal="center" vertical="center"/>
    </xf>
    <xf numFmtId="0" fontId="104" fillId="0" borderId="24" xfId="0" applyFont="1" applyBorder="1" applyAlignment="1">
      <alignment horizontal="center" vertical="center"/>
    </xf>
    <xf numFmtId="4" fontId="38" fillId="0" borderId="88" xfId="0" applyNumberFormat="1" applyFont="1" applyBorder="1" applyAlignment="1">
      <alignment vertical="center"/>
    </xf>
    <xf numFmtId="4" fontId="38" fillId="0" borderId="89" xfId="0" applyNumberFormat="1" applyFont="1" applyBorder="1" applyAlignment="1">
      <alignment vertical="center"/>
    </xf>
    <xf numFmtId="0" fontId="126" fillId="0" borderId="29" xfId="0" applyNumberFormat="1" applyFont="1" applyBorder="1" applyAlignment="1">
      <alignment horizontal="center" vertical="center"/>
    </xf>
    <xf numFmtId="0" fontId="126" fillId="0" borderId="30" xfId="0" applyNumberFormat="1" applyFont="1" applyBorder="1" applyAlignment="1">
      <alignment horizontal="center" vertical="center"/>
    </xf>
    <xf numFmtId="0" fontId="126" fillId="0" borderId="26" xfId="0" applyNumberFormat="1" applyFont="1" applyBorder="1" applyAlignment="1">
      <alignment horizontal="center" vertical="center"/>
    </xf>
    <xf numFmtId="0" fontId="126" fillId="0" borderId="38" xfId="0" applyNumberFormat="1" applyFont="1" applyBorder="1" applyAlignment="1">
      <alignment horizontal="center" vertical="center"/>
    </xf>
    <xf numFmtId="0" fontId="126" fillId="0" borderId="0" xfId="0" applyNumberFormat="1" applyFont="1" applyBorder="1" applyAlignment="1">
      <alignment horizontal="center" vertical="center"/>
    </xf>
    <xf numFmtId="0" fontId="126" fillId="0" borderId="43" xfId="0" applyNumberFormat="1" applyFont="1" applyBorder="1" applyAlignment="1">
      <alignment horizontal="center" vertical="center"/>
    </xf>
    <xf numFmtId="0" fontId="126" fillId="0" borderId="44" xfId="0" applyFont="1" applyBorder="1" applyAlignment="1">
      <alignment horizontal="center" vertical="center"/>
    </xf>
    <xf numFmtId="0" fontId="126" fillId="0" borderId="42" xfId="0" applyFont="1" applyBorder="1" applyAlignment="1">
      <alignment horizontal="center" vertical="center"/>
    </xf>
    <xf numFmtId="0" fontId="126" fillId="0" borderId="45" xfId="0" applyFont="1" applyBorder="1" applyAlignment="1">
      <alignment horizontal="center" vertical="center"/>
    </xf>
    <xf numFmtId="4" fontId="48" fillId="0" borderId="90" xfId="0" applyNumberFormat="1" applyFont="1" applyBorder="1" applyAlignment="1">
      <alignment vertical="center"/>
    </xf>
    <xf numFmtId="4" fontId="48" fillId="0" borderId="88" xfId="0" applyNumberFormat="1" applyFont="1" applyBorder="1" applyAlignment="1">
      <alignment vertical="center"/>
    </xf>
    <xf numFmtId="4" fontId="48" fillId="0" borderId="89" xfId="0" applyNumberFormat="1" applyFont="1" applyBorder="1" applyAlignment="1">
      <alignment vertical="center"/>
    </xf>
    <xf numFmtId="4" fontId="28" fillId="0" borderId="91" xfId="0" applyNumberFormat="1" applyFont="1" applyBorder="1" applyAlignment="1">
      <alignment vertical="center"/>
    </xf>
    <xf numFmtId="4" fontId="0" fillId="0" borderId="92" xfId="0" applyNumberFormat="1" applyBorder="1" applyAlignment="1">
      <alignment vertical="center"/>
    </xf>
    <xf numFmtId="4" fontId="0" fillId="0" borderId="93" xfId="0" applyNumberFormat="1" applyBorder="1" applyAlignment="1">
      <alignment vertical="center"/>
    </xf>
    <xf numFmtId="10" fontId="86" fillId="0" borderId="91" xfId="0" applyNumberFormat="1" applyFont="1" applyBorder="1" applyAlignment="1">
      <alignment horizontal="center" vertical="center"/>
    </xf>
    <xf numFmtId="10" fontId="86" fillId="0" borderId="92" xfId="0" applyNumberFormat="1" applyFont="1" applyBorder="1" applyAlignment="1">
      <alignment horizontal="center" vertical="center"/>
    </xf>
    <xf numFmtId="10" fontId="71" fillId="0" borderId="92" xfId="0" applyNumberFormat="1" applyFont="1" applyBorder="1" applyAlignment="1">
      <alignment horizontal="center" vertical="center"/>
    </xf>
    <xf numFmtId="4" fontId="61" fillId="0" borderId="94" xfId="0" applyNumberFormat="1" applyFont="1" applyBorder="1" applyAlignment="1">
      <alignment vertical="center"/>
    </xf>
    <xf numFmtId="4" fontId="61" fillId="0" borderId="92" xfId="0" applyNumberFormat="1" applyFont="1" applyBorder="1" applyAlignment="1">
      <alignment vertical="center"/>
    </xf>
    <xf numFmtId="4" fontId="61" fillId="0" borderId="93" xfId="0" applyNumberFormat="1" applyFont="1" applyBorder="1" applyAlignment="1">
      <alignment vertical="center"/>
    </xf>
    <xf numFmtId="4" fontId="41" fillId="0" borderId="75" xfId="0" applyNumberFormat="1" applyFont="1" applyBorder="1" applyAlignment="1">
      <alignment horizontal="center" vertical="center"/>
    </xf>
    <xf numFmtId="4" fontId="41" fillId="0" borderId="76" xfId="0" applyNumberFormat="1" applyFont="1" applyBorder="1" applyAlignment="1">
      <alignment horizontal="center" vertical="center"/>
    </xf>
    <xf numFmtId="4" fontId="28" fillId="0" borderId="95" xfId="0" applyNumberFormat="1" applyFont="1" applyBorder="1" applyAlignment="1">
      <alignment vertical="center"/>
    </xf>
    <xf numFmtId="4" fontId="0" fillId="0" borderId="96" xfId="0" applyNumberFormat="1" applyBorder="1" applyAlignment="1">
      <alignment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126" fillId="0" borderId="25" xfId="0" applyFont="1" applyBorder="1" applyAlignment="1">
      <alignment horizontal="center" vertical="center"/>
    </xf>
    <xf numFmtId="0" fontId="41" fillId="0" borderId="76" xfId="0" applyFont="1" applyBorder="1" applyAlignment="1">
      <alignment horizontal="center" vertical="center"/>
    </xf>
    <xf numFmtId="10" fontId="41" fillId="0" borderId="87" xfId="0" applyNumberFormat="1" applyFont="1" applyBorder="1" applyAlignment="1">
      <alignment horizontal="center" vertical="center"/>
    </xf>
    <xf numFmtId="0" fontId="54" fillId="0" borderId="27" xfId="0" applyNumberFormat="1" applyFont="1" applyBorder="1" applyAlignment="1">
      <alignment horizontal="center" vertical="center"/>
    </xf>
    <xf numFmtId="0" fontId="54" fillId="0" borderId="25" xfId="0" applyNumberFormat="1" applyFont="1" applyBorder="1" applyAlignment="1">
      <alignment horizontal="center" vertical="center"/>
    </xf>
    <xf numFmtId="0" fontId="54" fillId="0" borderId="24" xfId="0" applyNumberFormat="1" applyFont="1" applyBorder="1" applyAlignment="1">
      <alignment horizontal="center" vertical="center"/>
    </xf>
    <xf numFmtId="0" fontId="54" fillId="0" borderId="27" xfId="0" applyFont="1" applyBorder="1" applyAlignment="1">
      <alignment horizontal="center" vertical="center"/>
    </xf>
    <xf numFmtId="0" fontId="54" fillId="0" borderId="25" xfId="0" applyFont="1" applyBorder="1" applyAlignment="1">
      <alignment horizontal="center" vertical="center"/>
    </xf>
    <xf numFmtId="0" fontId="54" fillId="0" borderId="24" xfId="0" applyFont="1" applyBorder="1" applyAlignment="1">
      <alignment horizontal="center" vertical="center"/>
    </xf>
    <xf numFmtId="4" fontId="38" fillId="0" borderId="81" xfId="0" applyNumberFormat="1" applyFont="1" applyBorder="1" applyAlignment="1">
      <alignment vertical="center"/>
    </xf>
    <xf numFmtId="0" fontId="132" fillId="0" borderId="29" xfId="0" applyNumberFormat="1" applyFont="1" applyBorder="1" applyAlignment="1">
      <alignment horizontal="center" vertical="center"/>
    </xf>
    <xf numFmtId="0" fontId="132" fillId="0" borderId="30" xfId="0" applyNumberFormat="1" applyFont="1" applyBorder="1" applyAlignment="1">
      <alignment horizontal="center" vertical="center"/>
    </xf>
    <xf numFmtId="0" fontId="132" fillId="0" borderId="26" xfId="0" applyNumberFormat="1" applyFont="1" applyBorder="1" applyAlignment="1">
      <alignment horizontal="center" vertical="center"/>
    </xf>
    <xf numFmtId="0" fontId="132" fillId="0" borderId="38" xfId="0" applyNumberFormat="1" applyFont="1" applyBorder="1" applyAlignment="1">
      <alignment horizontal="center" vertical="center"/>
    </xf>
    <xf numFmtId="0" fontId="132" fillId="0" borderId="0" xfId="0" applyNumberFormat="1" applyFont="1" applyBorder="1" applyAlignment="1">
      <alignment horizontal="center" vertical="center"/>
    </xf>
    <xf numFmtId="0" fontId="132" fillId="0" borderId="43" xfId="0" applyNumberFormat="1" applyFont="1" applyBorder="1" applyAlignment="1">
      <alignment horizontal="center" vertical="center"/>
    </xf>
    <xf numFmtId="0" fontId="132" fillId="0" borderId="44" xfId="0" applyFont="1" applyBorder="1" applyAlignment="1">
      <alignment horizontal="center" vertical="center"/>
    </xf>
    <xf numFmtId="0" fontId="132" fillId="0" borderId="42" xfId="0" applyFont="1" applyBorder="1" applyAlignment="1">
      <alignment horizontal="center" vertical="center"/>
    </xf>
    <xf numFmtId="0" fontId="132" fillId="0" borderId="45" xfId="0" applyFont="1" applyBorder="1" applyAlignment="1">
      <alignment horizontal="center" vertical="center"/>
    </xf>
    <xf numFmtId="10" fontId="86" fillId="0" borderId="18" xfId="0" applyNumberFormat="1" applyFont="1" applyBorder="1" applyAlignment="1">
      <alignment horizontal="center" vertical="center"/>
    </xf>
    <xf numFmtId="10" fontId="86" fillId="0" borderId="69" xfId="0" applyNumberFormat="1" applyFont="1" applyBorder="1" applyAlignment="1">
      <alignment horizontal="center" vertical="center"/>
    </xf>
    <xf numFmtId="4" fontId="24" fillId="0" borderId="91" xfId="0" applyNumberFormat="1" applyFont="1" applyBorder="1" applyAlignment="1">
      <alignment vertical="center"/>
    </xf>
    <xf numFmtId="4" fontId="25" fillId="0" borderId="92" xfId="0" applyNumberFormat="1" applyFont="1" applyBorder="1" applyAlignment="1">
      <alignment vertical="center"/>
    </xf>
    <xf numFmtId="4" fontId="25" fillId="0" borderId="93" xfId="0" applyNumberFormat="1" applyFont="1" applyBorder="1" applyAlignment="1">
      <alignment vertical="center"/>
    </xf>
    <xf numFmtId="4" fontId="144" fillId="0" borderId="90" xfId="0" applyNumberFormat="1" applyFont="1" applyBorder="1" applyAlignment="1">
      <alignment horizontal="center" vertical="center"/>
    </xf>
    <xf numFmtId="4" fontId="144" fillId="0" borderId="88" xfId="0" applyNumberFormat="1" applyFont="1" applyBorder="1" applyAlignment="1">
      <alignment horizontal="center" vertical="center"/>
    </xf>
    <xf numFmtId="4" fontId="38" fillId="0" borderId="97" xfId="0" applyNumberFormat="1" applyFont="1" applyBorder="1" applyAlignment="1">
      <alignment vertical="center"/>
    </xf>
    <xf numFmtId="4" fontId="38" fillId="0" borderId="90" xfId="0" applyNumberFormat="1" applyFont="1" applyBorder="1" applyAlignment="1">
      <alignment vertical="center"/>
    </xf>
    <xf numFmtId="1" fontId="147" fillId="0" borderId="97" xfId="0" applyNumberFormat="1" applyFont="1" applyBorder="1" applyAlignment="1" applyProtection="1">
      <alignment horizontal="center" vertical="center"/>
      <protection locked="0"/>
    </xf>
    <xf numFmtId="1" fontId="147" fillId="0" borderId="88" xfId="0" applyNumberFormat="1" applyFont="1" applyBorder="1" applyAlignment="1" applyProtection="1">
      <alignment horizontal="center" vertical="center"/>
      <protection locked="0"/>
    </xf>
    <xf numFmtId="4" fontId="144" fillId="0" borderId="89" xfId="0" applyNumberFormat="1" applyFont="1" applyBorder="1" applyAlignment="1">
      <alignment horizontal="center" vertical="center"/>
    </xf>
    <xf numFmtId="4" fontId="144" fillId="0" borderId="91" xfId="0" applyNumberFormat="1" applyFont="1" applyBorder="1" applyAlignment="1">
      <alignment horizontal="center" vertical="center"/>
    </xf>
    <xf numFmtId="4" fontId="145" fillId="0" borderId="92" xfId="0" applyNumberFormat="1" applyFont="1" applyBorder="1" applyAlignment="1">
      <alignment horizontal="center" vertical="center"/>
    </xf>
    <xf numFmtId="4" fontId="145" fillId="0" borderId="93" xfId="0" applyNumberFormat="1" applyFont="1" applyBorder="1" applyAlignment="1">
      <alignment horizontal="center" vertical="center"/>
    </xf>
    <xf numFmtId="4" fontId="144" fillId="0" borderId="27" xfId="0" applyNumberFormat="1" applyFont="1" applyBorder="1" applyAlignment="1">
      <alignment horizontal="center" vertical="center"/>
    </xf>
    <xf numFmtId="4" fontId="145" fillId="0" borderId="25" xfId="0" applyNumberFormat="1" applyFont="1" applyBorder="1" applyAlignment="1">
      <alignment horizontal="center" vertical="center"/>
    </xf>
    <xf numFmtId="4" fontId="145" fillId="0" borderId="24" xfId="0" applyNumberFormat="1" applyFont="1" applyBorder="1" applyAlignment="1">
      <alignment horizontal="center" vertical="center"/>
    </xf>
    <xf numFmtId="4" fontId="89" fillId="0" borderId="87" xfId="0" applyNumberFormat="1" applyFont="1" applyBorder="1" applyAlignment="1">
      <alignment horizontal="center" vertical="center"/>
    </xf>
    <xf numFmtId="4" fontId="89" fillId="0" borderId="75" xfId="0" applyNumberFormat="1" applyFont="1" applyBorder="1" applyAlignment="1">
      <alignment horizontal="center" vertical="center"/>
    </xf>
    <xf numFmtId="4" fontId="89" fillId="0" borderId="74" xfId="0" applyNumberFormat="1" applyFont="1" applyBorder="1" applyAlignment="1">
      <alignment horizontal="center" vertical="center"/>
    </xf>
    <xf numFmtId="4" fontId="89" fillId="0" borderId="76" xfId="0" applyNumberFormat="1" applyFont="1" applyBorder="1" applyAlignment="1">
      <alignment horizontal="center" vertical="center"/>
    </xf>
    <xf numFmtId="4" fontId="89" fillId="0" borderId="27" xfId="0" applyNumberFormat="1" applyFont="1" applyBorder="1" applyAlignment="1">
      <alignment horizontal="center" vertical="center"/>
    </xf>
    <xf numFmtId="4" fontId="75" fillId="0" borderId="25" xfId="0" applyNumberFormat="1" applyFont="1" applyBorder="1" applyAlignment="1">
      <alignment horizontal="center" vertical="center"/>
    </xf>
    <xf numFmtId="4" fontId="75" fillId="0" borderId="24" xfId="0" applyNumberFormat="1" applyFont="1" applyBorder="1" applyAlignment="1">
      <alignment horizontal="center" vertical="center"/>
    </xf>
    <xf numFmtId="10" fontId="86" fillId="0" borderId="95" xfId="0" applyNumberFormat="1" applyFont="1" applyBorder="1" applyAlignment="1">
      <alignment horizontal="center" vertical="center"/>
    </xf>
    <xf numFmtId="10" fontId="86" fillId="0" borderId="51" xfId="0" applyNumberFormat="1" applyFont="1" applyBorder="1" applyAlignment="1">
      <alignment horizontal="center" vertical="center"/>
    </xf>
    <xf numFmtId="10" fontId="71" fillId="0" borderId="51" xfId="0" applyNumberFormat="1" applyFont="1" applyBorder="1" applyAlignment="1">
      <alignment horizontal="center" vertical="center"/>
    </xf>
    <xf numFmtId="4" fontId="61" fillId="0" borderId="15" xfId="0" applyNumberFormat="1" applyFont="1" applyBorder="1" applyAlignment="1">
      <alignment vertical="center"/>
    </xf>
    <xf numFmtId="4" fontId="61" fillId="0" borderId="51" xfId="0" applyNumberFormat="1" applyFont="1" applyBorder="1" applyAlignment="1">
      <alignment vertical="center"/>
    </xf>
    <xf numFmtId="4" fontId="61" fillId="0" borderId="96" xfId="0" applyNumberFormat="1" applyFont="1" applyBorder="1" applyAlignment="1">
      <alignment vertical="center"/>
    </xf>
    <xf numFmtId="4" fontId="24" fillId="0" borderId="95" xfId="0" applyNumberFormat="1" applyFont="1" applyBorder="1" applyAlignment="1">
      <alignment vertical="center"/>
    </xf>
    <xf numFmtId="4" fontId="25" fillId="0" borderId="51" xfId="0" applyNumberFormat="1" applyFont="1" applyBorder="1" applyAlignment="1">
      <alignment vertical="center"/>
    </xf>
    <xf numFmtId="4" fontId="25" fillId="0" borderId="96" xfId="0" applyNumberFormat="1" applyFont="1" applyBorder="1" applyAlignment="1">
      <alignment vertical="center"/>
    </xf>
    <xf numFmtId="4" fontId="38" fillId="0" borderId="86" xfId="0" applyNumberFormat="1" applyFont="1" applyBorder="1" applyAlignment="1">
      <alignment vertical="center"/>
    </xf>
    <xf numFmtId="0" fontId="82" fillId="0" borderId="98" xfId="0" applyFont="1" applyBorder="1" applyAlignment="1">
      <alignment vertical="center"/>
    </xf>
    <xf numFmtId="0" fontId="25" fillId="0" borderId="99" xfId="0" applyFont="1" applyBorder="1" applyAlignment="1">
      <alignment vertical="center"/>
    </xf>
    <xf numFmtId="0" fontId="83" fillId="0" borderId="100" xfId="0" applyFont="1" applyBorder="1" applyAlignment="1">
      <alignment horizontal="center" vertical="center"/>
    </xf>
    <xf numFmtId="0" fontId="83" fillId="0" borderId="99" xfId="0" applyFont="1" applyBorder="1" applyAlignment="1">
      <alignment horizontal="center" vertical="center"/>
    </xf>
    <xf numFmtId="0" fontId="59" fillId="0" borderId="101" xfId="0" applyFont="1" applyBorder="1" applyAlignment="1">
      <alignment horizontal="center" vertical="center"/>
    </xf>
    <xf numFmtId="0" fontId="173" fillId="0" borderId="98" xfId="0" applyNumberFormat="1" applyFont="1" applyBorder="1" applyAlignment="1" applyProtection="1">
      <alignment vertical="center"/>
      <protection locked="0"/>
    </xf>
    <xf numFmtId="0" fontId="174" fillId="0" borderId="99" xfId="0" applyNumberFormat="1" applyFont="1" applyBorder="1" applyAlignment="1">
      <alignment vertical="center"/>
    </xf>
    <xf numFmtId="0" fontId="174" fillId="0" borderId="101" xfId="0" applyNumberFormat="1" applyFont="1" applyBorder="1" applyAlignment="1">
      <alignment vertical="center"/>
    </xf>
    <xf numFmtId="0" fontId="34" fillId="0" borderId="102" xfId="0" applyNumberFormat="1" applyFont="1" applyBorder="1" applyAlignment="1">
      <alignment horizontal="center" vertical="center" wrapText="1"/>
    </xf>
    <xf numFmtId="0" fontId="67" fillId="0" borderId="27" xfId="0" applyNumberFormat="1" applyFont="1" applyBorder="1" applyAlignment="1">
      <alignment horizontal="center" vertical="center"/>
    </xf>
    <xf numFmtId="0" fontId="67" fillId="0" borderId="25" xfId="0" applyNumberFormat="1" applyFont="1" applyBorder="1" applyAlignment="1">
      <alignment horizontal="center" vertical="center"/>
    </xf>
    <xf numFmtId="0" fontId="67" fillId="0" borderId="74" xfId="0" applyNumberFormat="1" applyFont="1" applyBorder="1" applyAlignment="1">
      <alignment horizontal="center" vertical="center"/>
    </xf>
    <xf numFmtId="4" fontId="90" fillId="0" borderId="25" xfId="0" applyNumberFormat="1" applyFont="1" applyBorder="1" applyAlignment="1">
      <alignment horizontal="center" vertical="center"/>
    </xf>
    <xf numFmtId="4" fontId="90" fillId="0" borderId="24" xfId="0" applyNumberFormat="1" applyFont="1" applyBorder="1" applyAlignment="1">
      <alignment horizontal="center" vertical="center"/>
    </xf>
    <xf numFmtId="4" fontId="60" fillId="0" borderId="87" xfId="0" applyNumberFormat="1" applyFont="1" applyBorder="1" applyAlignment="1">
      <alignment horizontal="center" vertical="center"/>
    </xf>
    <xf numFmtId="4" fontId="28" fillId="0" borderId="102" xfId="0" applyNumberFormat="1" applyFont="1" applyBorder="1" applyAlignment="1">
      <alignment vertical="center"/>
    </xf>
    <xf numFmtId="4" fontId="0" fillId="0" borderId="102" xfId="0" applyNumberFormat="1" applyBorder="1" applyAlignment="1">
      <alignment vertical="center"/>
    </xf>
    <xf numFmtId="0" fontId="54" fillId="0" borderId="102" xfId="0" applyFont="1" applyBorder="1" applyAlignment="1">
      <alignment vertical="center"/>
    </xf>
    <xf numFmtId="0" fontId="54" fillId="0" borderId="10" xfId="0" applyFont="1" applyBorder="1" applyAlignment="1">
      <alignment vertical="center"/>
    </xf>
    <xf numFmtId="4" fontId="42" fillId="0" borderId="10" xfId="0" applyNumberFormat="1" applyFont="1" applyBorder="1" applyAlignment="1" applyProtection="1">
      <alignment horizontal="center" vertical="center"/>
      <protection locked="0"/>
    </xf>
    <xf numFmtId="4" fontId="30" fillId="0" borderId="10" xfId="0" applyNumberFormat="1" applyFont="1" applyBorder="1" applyAlignment="1">
      <alignment horizontal="center" vertical="center"/>
    </xf>
    <xf numFmtId="0" fontId="34" fillId="0" borderId="27" xfId="0" applyFont="1" applyBorder="1" applyAlignment="1">
      <alignment horizontal="center" vertical="center"/>
    </xf>
    <xf numFmtId="0" fontId="41" fillId="0" borderId="25"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4" fontId="109" fillId="0" borderId="103" xfId="0" applyNumberFormat="1" applyFont="1" applyBorder="1" applyAlignment="1" applyProtection="1">
      <alignment horizontal="center" vertical="center"/>
      <protection/>
    </xf>
    <xf numFmtId="4" fontId="109" fillId="0" borderId="104" xfId="0" applyNumberFormat="1" applyFont="1" applyBorder="1" applyAlignment="1">
      <alignment horizontal="center" vertical="center"/>
    </xf>
    <xf numFmtId="4" fontId="109" fillId="0" borderId="105" xfId="0" applyNumberFormat="1" applyFont="1" applyBorder="1" applyAlignment="1">
      <alignment horizontal="center" vertical="center"/>
    </xf>
    <xf numFmtId="4" fontId="109" fillId="0" borderId="20" xfId="0" applyNumberFormat="1" applyFont="1" applyBorder="1" applyAlignment="1">
      <alignment horizontal="center" vertical="center"/>
    </xf>
    <xf numFmtId="4" fontId="109" fillId="0" borderId="0" xfId="0" applyNumberFormat="1" applyFont="1" applyAlignment="1">
      <alignment horizontal="center" vertical="center"/>
    </xf>
    <xf numFmtId="4" fontId="109" fillId="0" borderId="21" xfId="0" applyNumberFormat="1" applyFont="1" applyBorder="1" applyAlignment="1">
      <alignment horizontal="center" vertical="center"/>
    </xf>
    <xf numFmtId="4" fontId="109" fillId="0" borderId="106" xfId="0" applyNumberFormat="1" applyFont="1" applyBorder="1" applyAlignment="1">
      <alignment horizontal="center" vertical="center"/>
    </xf>
    <xf numFmtId="4" fontId="109" fillId="0" borderId="107" xfId="0" applyNumberFormat="1" applyFont="1" applyBorder="1" applyAlignment="1">
      <alignment horizontal="center" vertical="center"/>
    </xf>
    <xf numFmtId="4" fontId="109" fillId="0" borderId="108" xfId="0" applyNumberFormat="1" applyFont="1" applyBorder="1" applyAlignment="1">
      <alignment horizontal="center" vertical="center"/>
    </xf>
    <xf numFmtId="4" fontId="37" fillId="0" borderId="13" xfId="0" applyNumberFormat="1" applyFont="1" applyBorder="1" applyAlignment="1">
      <alignment vertical="center"/>
    </xf>
    <xf numFmtId="0" fontId="37" fillId="0" borderId="13" xfId="0" applyFont="1" applyBorder="1" applyAlignment="1">
      <alignment vertical="center"/>
    </xf>
    <xf numFmtId="4" fontId="0" fillId="28" borderId="109" xfId="0" applyNumberFormat="1" applyFill="1" applyBorder="1" applyAlignment="1">
      <alignment horizontal="center" vertical="center"/>
    </xf>
    <xf numFmtId="0" fontId="0" fillId="28" borderId="47" xfId="0" applyFill="1" applyBorder="1" applyAlignment="1">
      <alignment horizontal="center" vertical="center"/>
    </xf>
    <xf numFmtId="0" fontId="0" fillId="28" borderId="110" xfId="0" applyFill="1" applyBorder="1" applyAlignment="1">
      <alignment horizontal="center" vertical="center"/>
    </xf>
    <xf numFmtId="0" fontId="48" fillId="0" borderId="13" xfId="0" applyNumberFormat="1" applyFont="1" applyBorder="1" applyAlignment="1" applyProtection="1">
      <alignment vertical="center"/>
      <protection/>
    </xf>
    <xf numFmtId="0" fontId="0" fillId="0" borderId="13" xfId="0" applyNumberFormat="1" applyFont="1" applyBorder="1" applyAlignment="1">
      <alignment vertical="center"/>
    </xf>
    <xf numFmtId="4" fontId="42" fillId="0" borderId="109" xfId="0" applyNumberFormat="1" applyFont="1" applyBorder="1" applyAlignment="1" applyProtection="1">
      <alignment vertical="center"/>
      <protection/>
    </xf>
    <xf numFmtId="4" fontId="43" fillId="0" borderId="111" xfId="0" applyNumberFormat="1" applyFont="1" applyBorder="1" applyAlignment="1">
      <alignment vertical="center"/>
    </xf>
    <xf numFmtId="0" fontId="0" fillId="0" borderId="13" xfId="0" applyFont="1" applyBorder="1" applyAlignment="1">
      <alignment vertical="center"/>
    </xf>
    <xf numFmtId="4" fontId="141" fillId="24" borderId="13" xfId="0" applyNumberFormat="1" applyFont="1" applyFill="1" applyBorder="1" applyAlignment="1" applyProtection="1">
      <alignment horizontal="center" vertical="center"/>
      <protection/>
    </xf>
    <xf numFmtId="0" fontId="0" fillId="24" borderId="13" xfId="0" applyFill="1" applyBorder="1" applyAlignment="1">
      <alignment horizontal="center" vertical="center"/>
    </xf>
    <xf numFmtId="0" fontId="103" fillId="0" borderId="13" xfId="0" applyNumberFormat="1" applyFont="1" applyBorder="1" applyAlignment="1" applyProtection="1">
      <alignment horizontal="center" vertical="center"/>
      <protection/>
    </xf>
    <xf numFmtId="0" fontId="28" fillId="0" borderId="103" xfId="0" applyFont="1" applyBorder="1" applyAlignment="1" applyProtection="1">
      <alignment horizontal="center" vertical="center" wrapText="1"/>
      <protection/>
    </xf>
    <xf numFmtId="0" fontId="0" fillId="0" borderId="104" xfId="0"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08" xfId="0" applyBorder="1" applyAlignment="1" applyProtection="1">
      <alignment horizontal="center" vertical="center"/>
      <protection/>
    </xf>
    <xf numFmtId="0" fontId="128" fillId="0" borderId="13" xfId="0" applyNumberFormat="1" applyFont="1" applyBorder="1" applyAlignment="1" applyProtection="1">
      <alignment horizontal="center" vertical="center"/>
      <protection/>
    </xf>
    <xf numFmtId="0" fontId="0" fillId="0" borderId="104" xfId="0" applyBorder="1" applyAlignment="1" applyProtection="1">
      <alignment/>
      <protection/>
    </xf>
    <xf numFmtId="0" fontId="0" fillId="0" borderId="105" xfId="0" applyBorder="1" applyAlignment="1" applyProtection="1">
      <alignment/>
      <protection/>
    </xf>
    <xf numFmtId="0" fontId="123" fillId="0" borderId="106" xfId="0" applyFont="1" applyBorder="1" applyAlignment="1" applyProtection="1">
      <alignment horizontal="center" vertical="center" wrapText="1"/>
      <protection/>
    </xf>
    <xf numFmtId="0" fontId="44" fillId="0" borderId="107" xfId="0" applyFont="1" applyBorder="1" applyAlignment="1" applyProtection="1">
      <alignment wrapText="1"/>
      <protection/>
    </xf>
    <xf numFmtId="0" fontId="0" fillId="0" borderId="108" xfId="0" applyFont="1" applyBorder="1" applyAlignment="1" applyProtection="1">
      <alignment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ont>
        <color auto="1"/>
      </font>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tabColor indexed="11"/>
  </sheetPr>
  <dimension ref="A2:K48"/>
  <sheetViews>
    <sheetView workbookViewId="0" topLeftCell="A13">
      <selection activeCell="L17" sqref="L17"/>
    </sheetView>
  </sheetViews>
  <sheetFormatPr defaultColWidth="9.140625" defaultRowHeight="12.75"/>
  <cols>
    <col min="6" max="6" width="11.7109375" style="0" bestFit="1" customWidth="1"/>
  </cols>
  <sheetData>
    <row r="1" ht="13.5" thickBot="1"/>
    <row r="2" spans="2:10" ht="29.25" thickBot="1" thickTop="1">
      <c r="B2" s="119" t="s">
        <v>0</v>
      </c>
      <c r="C2" s="117"/>
      <c r="D2" s="117"/>
      <c r="E2" s="117"/>
      <c r="F2" s="117"/>
      <c r="G2" s="117"/>
      <c r="H2" s="117"/>
      <c r="I2" s="117"/>
      <c r="J2" s="116"/>
    </row>
    <row r="3" spans="5:7" ht="19.5" customHeight="1" thickTop="1">
      <c r="E3" s="163">
        <v>100</v>
      </c>
      <c r="F3" s="164"/>
      <c r="G3" s="165"/>
    </row>
    <row r="4" spans="5:7" ht="19.5" customHeight="1" thickBot="1">
      <c r="E4" s="166"/>
      <c r="F4" s="167"/>
      <c r="G4" s="168"/>
    </row>
    <row r="5" spans="2:10" ht="19.5" customHeight="1" thickTop="1">
      <c r="B5" s="137" t="s">
        <v>1</v>
      </c>
      <c r="C5" s="138"/>
      <c r="D5" s="130">
        <v>8.8</v>
      </c>
      <c r="E5" s="127"/>
      <c r="F5" s="125">
        <f>ROUND(D5+I5,2)</f>
        <v>9.15</v>
      </c>
      <c r="G5" s="137" t="s">
        <v>2</v>
      </c>
      <c r="H5" s="138"/>
      <c r="I5" s="130">
        <v>0.35</v>
      </c>
      <c r="J5" s="127"/>
    </row>
    <row r="6" spans="2:10" ht="19.5" customHeight="1" thickBot="1">
      <c r="B6" s="139"/>
      <c r="C6" s="132"/>
      <c r="D6" s="128"/>
      <c r="E6" s="129"/>
      <c r="F6" s="125"/>
      <c r="G6" s="131"/>
      <c r="H6" s="132"/>
      <c r="I6" s="128"/>
      <c r="J6" s="126"/>
    </row>
    <row r="7" spans="3:9" ht="19.5" customHeight="1" thickTop="1">
      <c r="C7" s="157">
        <v>0.088</v>
      </c>
      <c r="D7" s="158"/>
      <c r="E7" s="169">
        <f>ROUND(E3-D5-I5,2)</f>
        <v>90.85</v>
      </c>
      <c r="F7" s="169"/>
      <c r="G7" s="170"/>
      <c r="H7" s="157">
        <v>0.0035</v>
      </c>
      <c r="I7" s="158"/>
    </row>
    <row r="8" spans="3:9" ht="19.5" customHeight="1" thickBot="1">
      <c r="C8" s="159"/>
      <c r="D8" s="160"/>
      <c r="E8" s="171"/>
      <c r="F8" s="171"/>
      <c r="G8" s="172"/>
      <c r="H8" s="159"/>
      <c r="I8" s="160"/>
    </row>
    <row r="9" ht="13.5" thickTop="1"/>
    <row r="10" spans="2:10" ht="19.5" customHeight="1">
      <c r="B10" s="2"/>
      <c r="C10" s="2"/>
      <c r="D10" s="2"/>
      <c r="E10" s="155"/>
      <c r="F10" s="155"/>
      <c r="G10" s="156"/>
      <c r="H10" s="2"/>
      <c r="I10" s="2"/>
      <c r="J10" s="2"/>
    </row>
    <row r="11" spans="2:10" ht="19.5" customHeight="1">
      <c r="B11" s="2"/>
      <c r="C11" s="2"/>
      <c r="D11" s="2"/>
      <c r="E11" s="155"/>
      <c r="F11" s="155"/>
      <c r="G11" s="156"/>
      <c r="H11" s="2"/>
      <c r="I11" s="2"/>
      <c r="J11" s="2"/>
    </row>
    <row r="12" spans="1:10" ht="12.75">
      <c r="A12" s="20"/>
      <c r="B12" s="20"/>
      <c r="C12" s="20"/>
      <c r="D12" s="20"/>
      <c r="E12" s="20"/>
      <c r="F12" s="20"/>
      <c r="G12" s="20"/>
      <c r="H12" s="20"/>
      <c r="I12" s="20"/>
      <c r="J12" s="20"/>
    </row>
    <row r="13" spans="1:10" ht="19.5" customHeight="1">
      <c r="A13" s="2"/>
      <c r="B13" s="3"/>
      <c r="C13" s="4"/>
      <c r="D13" s="133"/>
      <c r="E13" s="133"/>
      <c r="F13" s="133"/>
      <c r="G13" s="133"/>
      <c r="H13" s="133"/>
      <c r="I13" s="5"/>
      <c r="J13" s="6"/>
    </row>
    <row r="14" spans="2:10" ht="19.5" customHeight="1" hidden="1">
      <c r="B14" s="7"/>
      <c r="C14" s="7"/>
      <c r="D14" s="133"/>
      <c r="E14" s="133"/>
      <c r="F14" s="133"/>
      <c r="G14" s="133"/>
      <c r="H14" s="133"/>
      <c r="I14" s="5"/>
      <c r="J14" s="6"/>
    </row>
    <row r="15" spans="2:10" ht="27.75" hidden="1">
      <c r="B15" s="7"/>
      <c r="C15" s="7"/>
      <c r="D15" s="5"/>
      <c r="E15" s="6"/>
      <c r="F15" s="1"/>
      <c r="G15" s="7"/>
      <c r="H15" s="7"/>
      <c r="I15" s="5"/>
      <c r="J15" s="6"/>
    </row>
    <row r="16" ht="13.5" thickBot="1"/>
    <row r="17" spans="2:10" ht="29.25" thickBot="1" thickTop="1">
      <c r="B17" s="119" t="s">
        <v>3</v>
      </c>
      <c r="C17" s="117"/>
      <c r="D17" s="117"/>
      <c r="E17" s="117"/>
      <c r="F17" s="117"/>
      <c r="G17" s="117"/>
      <c r="H17" s="117"/>
      <c r="I17" s="117"/>
      <c r="J17" s="116"/>
    </row>
    <row r="18" spans="2:10" ht="19.5" customHeight="1" thickTop="1">
      <c r="B18" s="137" t="s">
        <v>1</v>
      </c>
      <c r="C18" s="138"/>
      <c r="D18" s="141">
        <v>0.242</v>
      </c>
      <c r="E18" s="142"/>
      <c r="G18" s="173" t="s">
        <v>4</v>
      </c>
      <c r="H18" s="173"/>
      <c r="I18" s="157">
        <v>0.085</v>
      </c>
      <c r="J18" s="158"/>
    </row>
    <row r="19" spans="2:10" ht="19.5" customHeight="1" thickBot="1">
      <c r="B19" s="139"/>
      <c r="C19" s="140"/>
      <c r="D19" s="143"/>
      <c r="E19" s="144"/>
      <c r="G19" s="174"/>
      <c r="H19" s="174"/>
      <c r="I19" s="159"/>
      <c r="J19" s="160"/>
    </row>
    <row r="20" spans="2:10" ht="26.25" thickBot="1" thickTop="1">
      <c r="B20" s="8"/>
      <c r="C20" s="9"/>
      <c r="D20" s="150">
        <v>24.2</v>
      </c>
      <c r="E20" s="151"/>
      <c r="F20" s="22">
        <f>ROUND(E3+D20+I20,2)</f>
        <v>132.7</v>
      </c>
      <c r="I20" s="150">
        <v>8.5</v>
      </c>
      <c r="J20" s="151"/>
    </row>
    <row r="21" spans="4:5" ht="25.5" thickTop="1">
      <c r="D21" s="10"/>
      <c r="E21" s="11"/>
    </row>
    <row r="22" ht="13.5" thickBot="1">
      <c r="E22" s="12"/>
    </row>
    <row r="23" spans="1:11" ht="19.5" customHeight="1" thickTop="1">
      <c r="A23" s="124" t="s">
        <v>5</v>
      </c>
      <c r="B23" s="124"/>
      <c r="C23" s="124"/>
      <c r="D23" s="153" t="s">
        <v>154</v>
      </c>
      <c r="E23" s="153"/>
      <c r="G23" s="124" t="s">
        <v>6</v>
      </c>
      <c r="H23" s="124"/>
      <c r="I23" s="124"/>
      <c r="J23" s="153" t="s">
        <v>153</v>
      </c>
      <c r="K23" s="153"/>
    </row>
    <row r="24" spans="1:11" ht="19.5" customHeight="1" thickBot="1">
      <c r="A24" s="120"/>
      <c r="B24" s="120"/>
      <c r="C24" s="120"/>
      <c r="D24" s="154"/>
      <c r="E24" s="154"/>
      <c r="G24" s="120"/>
      <c r="H24" s="120"/>
      <c r="I24" s="120"/>
      <c r="J24" s="154"/>
      <c r="K24" s="154"/>
    </row>
    <row r="25" ht="14.25" thickBot="1" thickTop="1"/>
    <row r="26" spans="1:11" ht="19.5" customHeight="1" thickTop="1">
      <c r="A26" s="161" t="s">
        <v>7</v>
      </c>
      <c r="B26" s="161"/>
      <c r="C26" s="161"/>
      <c r="D26" s="153">
        <v>2013</v>
      </c>
      <c r="E26" s="153"/>
      <c r="G26" s="161" t="s">
        <v>8</v>
      </c>
      <c r="H26" s="161"/>
      <c r="I26" s="161"/>
      <c r="J26" s="153">
        <v>2012</v>
      </c>
      <c r="K26" s="153"/>
    </row>
    <row r="27" spans="1:11" ht="19.5" customHeight="1" thickBot="1">
      <c r="A27" s="162"/>
      <c r="B27" s="162"/>
      <c r="C27" s="162"/>
      <c r="D27" s="154"/>
      <c r="E27" s="154"/>
      <c r="G27" s="162"/>
      <c r="H27" s="162"/>
      <c r="I27" s="162"/>
      <c r="J27" s="154"/>
      <c r="K27" s="154"/>
    </row>
    <row r="28" ht="14.25" thickBot="1" thickTop="1"/>
    <row r="29" spans="1:11" ht="21.75" thickBot="1" thickTop="1">
      <c r="A29" s="148" t="s">
        <v>9</v>
      </c>
      <c r="B29" s="148"/>
      <c r="C29" s="148"/>
      <c r="D29" s="152">
        <v>0.27</v>
      </c>
      <c r="E29" s="152"/>
      <c r="G29" s="121" t="s">
        <v>64</v>
      </c>
      <c r="H29" s="122"/>
      <c r="I29" s="118"/>
      <c r="J29" s="184">
        <v>0.18</v>
      </c>
      <c r="K29" s="185"/>
    </row>
    <row r="30" spans="1:11" ht="21.75" thickBot="1" thickTop="1">
      <c r="A30" s="148"/>
      <c r="B30" s="148"/>
      <c r="C30" s="148"/>
      <c r="D30" s="152"/>
      <c r="E30" s="152"/>
      <c r="G30" s="186" t="s">
        <v>48</v>
      </c>
      <c r="H30" s="187"/>
      <c r="I30" s="188"/>
      <c r="J30" s="192">
        <v>0.009</v>
      </c>
      <c r="K30" s="193"/>
    </row>
    <row r="31" spans="1:11" ht="21.75" thickBot="1" thickTop="1">
      <c r="A31" s="149"/>
      <c r="B31" s="149"/>
      <c r="C31" s="149"/>
      <c r="D31" s="152">
        <v>0.23</v>
      </c>
      <c r="E31" s="152"/>
      <c r="G31" s="189" t="s">
        <v>89</v>
      </c>
      <c r="H31" s="190"/>
      <c r="I31" s="191"/>
      <c r="J31" s="194">
        <v>0.005</v>
      </c>
      <c r="K31" s="195"/>
    </row>
    <row r="32" spans="1:11" ht="21.75" thickBot="1" thickTop="1">
      <c r="A32" s="149"/>
      <c r="B32" s="149"/>
      <c r="C32" s="149"/>
      <c r="D32" s="152"/>
      <c r="E32" s="152"/>
      <c r="G32" s="145" t="s">
        <v>88</v>
      </c>
      <c r="H32" s="145"/>
      <c r="I32" s="145"/>
      <c r="J32" s="146">
        <v>0</v>
      </c>
      <c r="K32" s="147"/>
    </row>
    <row r="33" spans="7:11" ht="21.75" thickBot="1" thickTop="1">
      <c r="G33" s="145" t="s">
        <v>47</v>
      </c>
      <c r="H33" s="145"/>
      <c r="I33" s="145"/>
      <c r="J33" s="146">
        <v>0</v>
      </c>
      <c r="K33" s="147"/>
    </row>
    <row r="34" spans="4:11" ht="14.25" customHeight="1" thickBot="1" thickTop="1">
      <c r="D34" s="175" t="s">
        <v>12</v>
      </c>
      <c r="E34" s="176"/>
      <c r="F34" s="176"/>
      <c r="G34" s="177"/>
      <c r="H34" s="136">
        <v>50</v>
      </c>
      <c r="I34" s="136"/>
      <c r="J34" s="134" t="s">
        <v>13</v>
      </c>
      <c r="K34" s="135"/>
    </row>
    <row r="35" spans="1:11" ht="14.25" customHeight="1" thickBot="1" thickTop="1">
      <c r="A35" s="123" t="s">
        <v>43</v>
      </c>
      <c r="B35" s="123"/>
      <c r="C35" s="17">
        <v>100</v>
      </c>
      <c r="D35" s="178"/>
      <c r="E35" s="179"/>
      <c r="F35" s="179"/>
      <c r="G35" s="180"/>
      <c r="H35" s="136"/>
      <c r="I35" s="136"/>
      <c r="J35" s="134"/>
      <c r="K35" s="135"/>
    </row>
    <row r="36" spans="1:11" ht="14.25" customHeight="1" thickBot="1" thickTop="1">
      <c r="A36" s="123" t="s">
        <v>11</v>
      </c>
      <c r="B36" s="123"/>
      <c r="C36" s="17">
        <v>28.556</v>
      </c>
      <c r="D36" s="178"/>
      <c r="E36" s="179"/>
      <c r="F36" s="179"/>
      <c r="G36" s="180"/>
      <c r="H36" s="136">
        <v>35</v>
      </c>
      <c r="I36" s="136"/>
      <c r="J36" s="134" t="s">
        <v>14</v>
      </c>
      <c r="K36" s="135"/>
    </row>
    <row r="37" spans="1:11" ht="14.25" customHeight="1" thickBot="1" thickTop="1">
      <c r="A37" s="123" t="s">
        <v>41</v>
      </c>
      <c r="B37" s="123"/>
      <c r="C37" s="17">
        <v>7.68</v>
      </c>
      <c r="D37" s="178"/>
      <c r="E37" s="179"/>
      <c r="F37" s="179"/>
      <c r="G37" s="180"/>
      <c r="H37" s="136"/>
      <c r="I37" s="136"/>
      <c r="J37" s="134"/>
      <c r="K37" s="135"/>
    </row>
    <row r="38" spans="1:11" ht="14.25" thickBot="1" thickTop="1">
      <c r="A38" s="123" t="s">
        <v>19</v>
      </c>
      <c r="B38" s="123"/>
      <c r="C38" s="17">
        <v>8.5</v>
      </c>
      <c r="D38" s="178"/>
      <c r="E38" s="179"/>
      <c r="F38" s="179"/>
      <c r="G38" s="180"/>
      <c r="H38" s="136">
        <v>17.5</v>
      </c>
      <c r="I38" s="136"/>
      <c r="J38" s="134" t="s">
        <v>15</v>
      </c>
      <c r="K38" s="135"/>
    </row>
    <row r="39" spans="1:11" ht="14.25" thickBot="1" thickTop="1">
      <c r="A39" s="123" t="s">
        <v>42</v>
      </c>
      <c r="B39" s="123"/>
      <c r="C39" s="17">
        <v>1.61</v>
      </c>
      <c r="D39" s="178"/>
      <c r="E39" s="179"/>
      <c r="F39" s="179"/>
      <c r="G39" s="180"/>
      <c r="H39" s="136"/>
      <c r="I39" s="136"/>
      <c r="J39" s="134"/>
      <c r="K39" s="135"/>
    </row>
    <row r="40" spans="1:11" ht="16.5" thickBot="1" thickTop="1">
      <c r="A40" s="198">
        <f>ROUND(C35+C36+C37+C38+C39,3)</f>
        <v>146.346</v>
      </c>
      <c r="B40" s="198"/>
      <c r="C40" s="199"/>
      <c r="D40" s="178"/>
      <c r="E40" s="179"/>
      <c r="F40" s="179"/>
      <c r="G40" s="180"/>
      <c r="H40" s="136">
        <v>16.5</v>
      </c>
      <c r="I40" s="136"/>
      <c r="J40" s="134" t="s">
        <v>16</v>
      </c>
      <c r="K40" s="135"/>
    </row>
    <row r="41" spans="1:11" ht="14.25" thickBot="1" thickTop="1">
      <c r="A41" s="123" t="s">
        <v>43</v>
      </c>
      <c r="B41" s="123"/>
      <c r="C41" s="21">
        <v>100</v>
      </c>
      <c r="D41" s="178"/>
      <c r="E41" s="179"/>
      <c r="F41" s="179"/>
      <c r="G41" s="180"/>
      <c r="H41" s="136"/>
      <c r="I41" s="136"/>
      <c r="J41" s="134"/>
      <c r="K41" s="135"/>
    </row>
    <row r="42" spans="1:11" ht="14.25" thickBot="1" thickTop="1">
      <c r="A42" s="123" t="s">
        <v>11</v>
      </c>
      <c r="B42" s="123"/>
      <c r="C42" s="21">
        <v>24.2</v>
      </c>
      <c r="D42" s="178"/>
      <c r="E42" s="179"/>
      <c r="F42" s="179"/>
      <c r="G42" s="180"/>
      <c r="H42" s="136">
        <v>14.5</v>
      </c>
      <c r="I42" s="136"/>
      <c r="J42" s="134" t="s">
        <v>17</v>
      </c>
      <c r="K42" s="135"/>
    </row>
    <row r="43" spans="1:11" ht="14.25" thickBot="1" thickTop="1">
      <c r="A43" s="123" t="s">
        <v>19</v>
      </c>
      <c r="B43" s="123"/>
      <c r="C43" s="21">
        <v>8.5</v>
      </c>
      <c r="D43" s="178"/>
      <c r="E43" s="179"/>
      <c r="F43" s="179"/>
      <c r="G43" s="180"/>
      <c r="H43" s="136"/>
      <c r="I43" s="136"/>
      <c r="J43" s="134"/>
      <c r="K43" s="135"/>
    </row>
    <row r="44" spans="1:11" ht="16.5" thickBot="1" thickTop="1">
      <c r="A44" s="196">
        <f>ROUND(C41+C42+C43,3)</f>
        <v>132.7</v>
      </c>
      <c r="B44" s="196"/>
      <c r="C44" s="197"/>
      <c r="D44" s="178"/>
      <c r="E44" s="179"/>
      <c r="F44" s="179"/>
      <c r="G44" s="180"/>
      <c r="H44" s="136">
        <v>12.5</v>
      </c>
      <c r="I44" s="136"/>
      <c r="J44" s="134" t="s">
        <v>18</v>
      </c>
      <c r="K44" s="135"/>
    </row>
    <row r="45" spans="4:11" ht="14.25" thickBot="1" thickTop="1">
      <c r="D45" s="181"/>
      <c r="E45" s="182"/>
      <c r="F45" s="182"/>
      <c r="G45" s="183"/>
      <c r="H45" s="136"/>
      <c r="I45" s="136"/>
      <c r="J45" s="134"/>
      <c r="K45" s="135"/>
    </row>
    <row r="46" spans="1:3" ht="13.5" thickTop="1">
      <c r="A46" s="123" t="s">
        <v>11</v>
      </c>
      <c r="B46" s="123"/>
      <c r="C46" s="17">
        <v>10.384</v>
      </c>
    </row>
    <row r="47" spans="1:3" ht="12.75">
      <c r="A47" s="123" t="s">
        <v>87</v>
      </c>
      <c r="B47" s="123"/>
      <c r="C47" s="17">
        <v>0.35</v>
      </c>
    </row>
    <row r="48" spans="1:3" ht="15">
      <c r="A48" s="200">
        <f>ROUND(C45+C46+C47,3)</f>
        <v>10.734</v>
      </c>
      <c r="B48" s="200"/>
      <c r="C48" s="200"/>
    </row>
  </sheetData>
  <sheetProtection sheet="1" objects="1" scenarios="1"/>
  <mergeCells count="66">
    <mergeCell ref="A47:B47"/>
    <mergeCell ref="A44:C44"/>
    <mergeCell ref="A40:C40"/>
    <mergeCell ref="A48:C48"/>
    <mergeCell ref="A41:B41"/>
    <mergeCell ref="A42:B42"/>
    <mergeCell ref="A43:B43"/>
    <mergeCell ref="A35:B35"/>
    <mergeCell ref="A38:B38"/>
    <mergeCell ref="A39:B39"/>
    <mergeCell ref="A46:B46"/>
    <mergeCell ref="J29:K29"/>
    <mergeCell ref="G30:I30"/>
    <mergeCell ref="G31:I31"/>
    <mergeCell ref="J30:K30"/>
    <mergeCell ref="J31:K31"/>
    <mergeCell ref="H42:I43"/>
    <mergeCell ref="G18:H19"/>
    <mergeCell ref="D34:G45"/>
    <mergeCell ref="H38:I39"/>
    <mergeCell ref="H44:I45"/>
    <mergeCell ref="I18:J19"/>
    <mergeCell ref="J42:K43"/>
    <mergeCell ref="J44:K45"/>
    <mergeCell ref="J34:K35"/>
    <mergeCell ref="J36:K37"/>
    <mergeCell ref="B2:J2"/>
    <mergeCell ref="A26:C27"/>
    <mergeCell ref="G26:I27"/>
    <mergeCell ref="D26:E27"/>
    <mergeCell ref="E3:G4"/>
    <mergeCell ref="E7:G8"/>
    <mergeCell ref="B17:J17"/>
    <mergeCell ref="B5:C6"/>
    <mergeCell ref="J23:K24"/>
    <mergeCell ref="A23:C24"/>
    <mergeCell ref="I5:J6"/>
    <mergeCell ref="H7:I8"/>
    <mergeCell ref="A37:B37"/>
    <mergeCell ref="G32:I32"/>
    <mergeCell ref="G23:I24"/>
    <mergeCell ref="D23:E24"/>
    <mergeCell ref="H36:I37"/>
    <mergeCell ref="G29:I29"/>
    <mergeCell ref="J32:K32"/>
    <mergeCell ref="A36:B36"/>
    <mergeCell ref="E10:G11"/>
    <mergeCell ref="C7:D8"/>
    <mergeCell ref="G5:H6"/>
    <mergeCell ref="D13:H14"/>
    <mergeCell ref="D5:E6"/>
    <mergeCell ref="F5:F6"/>
    <mergeCell ref="B18:C19"/>
    <mergeCell ref="D18:E19"/>
    <mergeCell ref="G33:I33"/>
    <mergeCell ref="J33:K33"/>
    <mergeCell ref="A29:C32"/>
    <mergeCell ref="D20:E20"/>
    <mergeCell ref="I20:J20"/>
    <mergeCell ref="D29:E30"/>
    <mergeCell ref="D31:E32"/>
    <mergeCell ref="J26:K27"/>
    <mergeCell ref="J38:K39"/>
    <mergeCell ref="J40:K41"/>
    <mergeCell ref="H40:I41"/>
    <mergeCell ref="H34:I35"/>
  </mergeCells>
  <printOptions horizontalCentered="1" verticalCentered="1"/>
  <pageMargins left="0" right="0" top="0" bottom="0" header="0" footer="0"/>
  <pageSetup orientation="portrait" paperSize="9" r:id="rId1"/>
</worksheet>
</file>

<file path=xl/worksheets/sheet10.xml><?xml version="1.0" encoding="utf-8"?>
<worksheet xmlns="http://schemas.openxmlformats.org/spreadsheetml/2006/main" xmlns:r="http://schemas.openxmlformats.org/officeDocument/2006/relationships">
  <sheetPr codeName="Foglio35">
    <tabColor indexed="51"/>
  </sheetPr>
  <dimension ref="A1:AK26"/>
  <sheetViews>
    <sheetView workbookViewId="0" topLeftCell="A1">
      <selection activeCell="B11" sqref="B11:D11"/>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3</v>
      </c>
      <c r="I4" s="910"/>
      <c r="J4" s="910"/>
      <c r="K4" s="911"/>
      <c r="L4" s="912" t="s">
        <v>277</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26" ht="12.75">
      <c r="A26"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1.xml><?xml version="1.0" encoding="utf-8"?>
<worksheet xmlns="http://schemas.openxmlformats.org/spreadsheetml/2006/main" xmlns:r="http://schemas.openxmlformats.org/officeDocument/2006/relationships">
  <sheetPr codeName="Foglio34">
    <tabColor indexed="51"/>
  </sheetPr>
  <dimension ref="A1:AK42"/>
  <sheetViews>
    <sheetView workbookViewId="0" topLeftCell="A1">
      <selection activeCell="B11" sqref="B11:D11"/>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4</v>
      </c>
      <c r="I4" s="910"/>
      <c r="J4" s="910"/>
      <c r="K4" s="911"/>
      <c r="L4" s="912" t="s">
        <v>278</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42" ht="12.75">
      <c r="A42"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2.xml><?xml version="1.0" encoding="utf-8"?>
<worksheet xmlns="http://schemas.openxmlformats.org/spreadsheetml/2006/main" xmlns:r="http://schemas.openxmlformats.org/officeDocument/2006/relationships">
  <sheetPr codeName="Foglio33">
    <tabColor indexed="51"/>
  </sheetPr>
  <dimension ref="A1:AK24"/>
  <sheetViews>
    <sheetView workbookViewId="0" topLeftCell="A1">
      <selection activeCell="D34" sqref="D3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5</v>
      </c>
      <c r="I4" s="910"/>
      <c r="J4" s="910"/>
      <c r="K4" s="911"/>
      <c r="L4" s="912" t="s">
        <v>279</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3.xml><?xml version="1.0" encoding="utf-8"?>
<worksheet xmlns="http://schemas.openxmlformats.org/spreadsheetml/2006/main" xmlns:r="http://schemas.openxmlformats.org/officeDocument/2006/relationships">
  <sheetPr codeName="Foglio32">
    <tabColor indexed="51"/>
  </sheetPr>
  <dimension ref="A1:AK24"/>
  <sheetViews>
    <sheetView workbookViewId="0" topLeftCell="A1">
      <selection activeCell="D26" sqref="D26"/>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6</v>
      </c>
      <c r="I4" s="910"/>
      <c r="J4" s="910"/>
      <c r="K4" s="911"/>
      <c r="L4" s="912" t="s">
        <v>280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4.xml><?xml version="1.0" encoding="utf-8"?>
<worksheet xmlns="http://schemas.openxmlformats.org/spreadsheetml/2006/main" xmlns:r="http://schemas.openxmlformats.org/officeDocument/2006/relationships">
  <sheetPr codeName="Foglio31">
    <tabColor indexed="51"/>
  </sheetPr>
  <dimension ref="A1:AK35"/>
  <sheetViews>
    <sheetView workbookViewId="0" topLeftCell="A1">
      <selection activeCell="D26" sqref="D26"/>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7</v>
      </c>
      <c r="I4" s="910"/>
      <c r="J4" s="910"/>
      <c r="K4" s="911"/>
      <c r="L4" s="912" t="s">
        <v>281</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35" ht="12.75">
      <c r="A35"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5.xml><?xml version="1.0" encoding="utf-8"?>
<worksheet xmlns="http://schemas.openxmlformats.org/spreadsheetml/2006/main" xmlns:r="http://schemas.openxmlformats.org/officeDocument/2006/relationships">
  <sheetPr codeName="Foglio30">
    <tabColor indexed="51"/>
  </sheetPr>
  <dimension ref="A1:AK24"/>
  <sheetViews>
    <sheetView workbookViewId="0" topLeftCell="A1">
      <selection activeCell="E32" sqref="E32"/>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8</v>
      </c>
      <c r="I4" s="910"/>
      <c r="J4" s="910"/>
      <c r="K4" s="911"/>
      <c r="L4" s="912" t="s">
        <v>282</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6.xml><?xml version="1.0" encoding="utf-8"?>
<worksheet xmlns="http://schemas.openxmlformats.org/spreadsheetml/2006/main" xmlns:r="http://schemas.openxmlformats.org/officeDocument/2006/relationships">
  <sheetPr codeName="Foglio29">
    <tabColor indexed="51"/>
  </sheetPr>
  <dimension ref="A1:AK32"/>
  <sheetViews>
    <sheetView workbookViewId="0" topLeftCell="A1">
      <selection activeCell="D31" sqref="D31"/>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9</v>
      </c>
      <c r="I4" s="910"/>
      <c r="J4" s="910"/>
      <c r="K4" s="911"/>
      <c r="L4" s="912" t="s">
        <v>283</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32" ht="12.75">
      <c r="A32"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7.xml><?xml version="1.0" encoding="utf-8"?>
<worksheet xmlns="http://schemas.openxmlformats.org/spreadsheetml/2006/main" xmlns:r="http://schemas.openxmlformats.org/officeDocument/2006/relationships">
  <sheetPr codeName="Foglio28">
    <tabColor indexed="51"/>
  </sheetPr>
  <dimension ref="A1:AK40"/>
  <sheetViews>
    <sheetView workbookViewId="0" topLeftCell="A1">
      <selection activeCell="D34" sqref="D3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10</v>
      </c>
      <c r="I4" s="910"/>
      <c r="J4" s="910"/>
      <c r="K4" s="911"/>
      <c r="L4" s="912" t="s">
        <v>284</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40" ht="12.75">
      <c r="A40"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8.xml><?xml version="1.0" encoding="utf-8"?>
<worksheet xmlns="http://schemas.openxmlformats.org/spreadsheetml/2006/main" xmlns:r="http://schemas.openxmlformats.org/officeDocument/2006/relationships">
  <sheetPr codeName="Foglio27">
    <tabColor indexed="51"/>
  </sheetPr>
  <dimension ref="A1:AK34"/>
  <sheetViews>
    <sheetView workbookViewId="0" topLeftCell="A1">
      <selection activeCell="F37" sqref="F37"/>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11</v>
      </c>
      <c r="I4" s="910"/>
      <c r="J4" s="910"/>
      <c r="K4" s="911"/>
      <c r="L4" s="912" t="s">
        <v>285</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34" ht="12.75">
      <c r="A34"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9.xml><?xml version="1.0" encoding="utf-8"?>
<worksheet xmlns="http://schemas.openxmlformats.org/spreadsheetml/2006/main" xmlns:r="http://schemas.openxmlformats.org/officeDocument/2006/relationships">
  <sheetPr codeName="Foglio26">
    <tabColor indexed="51"/>
  </sheetPr>
  <dimension ref="A1:AK27"/>
  <sheetViews>
    <sheetView workbookViewId="0" topLeftCell="A1">
      <selection activeCell="B11" sqref="B11:D11"/>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12</v>
      </c>
      <c r="I4" s="910"/>
      <c r="J4" s="910"/>
      <c r="K4" s="911"/>
      <c r="L4" s="912" t="s">
        <v>286</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27" ht="12.75">
      <c r="A27" t="s">
        <v>30</v>
      </c>
    </row>
  </sheetData>
  <sheetProtection sheet="1" objects="1" scenarios="1"/>
  <mergeCells count="121">
    <mergeCell ref="U19:AK22"/>
    <mergeCell ref="A24:I24"/>
    <mergeCell ref="J24:O24"/>
    <mergeCell ref="AB24:AK24"/>
    <mergeCell ref="P24:AA24"/>
    <mergeCell ref="P19:T19"/>
    <mergeCell ref="P20:T20"/>
    <mergeCell ref="P21:T21"/>
    <mergeCell ref="P22:T22"/>
    <mergeCell ref="I19:O19"/>
    <mergeCell ref="I20:O20"/>
    <mergeCell ref="I21:O21"/>
    <mergeCell ref="I22:O22"/>
    <mergeCell ref="A4:G4"/>
    <mergeCell ref="H4:K4"/>
    <mergeCell ref="L4:AK4"/>
    <mergeCell ref="A19:H22"/>
    <mergeCell ref="Z13:AE13"/>
    <mergeCell ref="AF13:AK13"/>
    <mergeCell ref="B17:H17"/>
    <mergeCell ref="I17:M17"/>
    <mergeCell ref="N17:O17"/>
    <mergeCell ref="P17:Q17"/>
    <mergeCell ref="R17:T17"/>
    <mergeCell ref="U17:Y17"/>
    <mergeCell ref="Z17:AE17"/>
    <mergeCell ref="AF17:AK17"/>
    <mergeCell ref="N13:O13"/>
    <mergeCell ref="P13:Q13"/>
    <mergeCell ref="R13:T13"/>
    <mergeCell ref="U13:Y13"/>
    <mergeCell ref="Z14:AB14"/>
    <mergeCell ref="AC14:AE14"/>
    <mergeCell ref="AF14:AK14"/>
    <mergeCell ref="R14:T14"/>
    <mergeCell ref="R15:T15"/>
    <mergeCell ref="R9:T9"/>
    <mergeCell ref="U9:Y9"/>
    <mergeCell ref="U14:Y14"/>
    <mergeCell ref="Z9:AE9"/>
    <mergeCell ref="AF9:AK9"/>
    <mergeCell ref="P9:Q9"/>
    <mergeCell ref="N10:O10"/>
    <mergeCell ref="P10:Q10"/>
    <mergeCell ref="B10:D10"/>
    <mergeCell ref="AF6:AK8"/>
    <mergeCell ref="Z11:AB11"/>
    <mergeCell ref="AF12:AK12"/>
    <mergeCell ref="Z12:AB12"/>
    <mergeCell ref="AF10:AK10"/>
    <mergeCell ref="AC11:AE11"/>
    <mergeCell ref="AC12:AE12"/>
    <mergeCell ref="AF11:AK11"/>
    <mergeCell ref="U12:Y12"/>
    <mergeCell ref="N7:O7"/>
    <mergeCell ref="N6:T6"/>
    <mergeCell ref="P7:Q7"/>
    <mergeCell ref="R7:T7"/>
    <mergeCell ref="N8:O8"/>
    <mergeCell ref="U11:Y11"/>
    <mergeCell ref="U6:Y8"/>
    <mergeCell ref="N14:O14"/>
    <mergeCell ref="R11:T11"/>
    <mergeCell ref="R12:T12"/>
    <mergeCell ref="P8:Q8"/>
    <mergeCell ref="P14:Q14"/>
    <mergeCell ref="P11:Q11"/>
    <mergeCell ref="P12:Q12"/>
    <mergeCell ref="L1:AK1"/>
    <mergeCell ref="L2:AK2"/>
    <mergeCell ref="R10:T10"/>
    <mergeCell ref="Z6:AE8"/>
    <mergeCell ref="I10:M10"/>
    <mergeCell ref="I6:M8"/>
    <mergeCell ref="U10:Y10"/>
    <mergeCell ref="Z10:AB10"/>
    <mergeCell ref="AC10:AE10"/>
    <mergeCell ref="R8:T8"/>
    <mergeCell ref="A6:A8"/>
    <mergeCell ref="E11:H11"/>
    <mergeCell ref="B11:D11"/>
    <mergeCell ref="A1:K1"/>
    <mergeCell ref="A2:K2"/>
    <mergeCell ref="B6:D8"/>
    <mergeCell ref="E6:H8"/>
    <mergeCell ref="A9:A12"/>
    <mergeCell ref="I9:M9"/>
    <mergeCell ref="I12:M12"/>
    <mergeCell ref="E10:H10"/>
    <mergeCell ref="I11:M11"/>
    <mergeCell ref="N11:O11"/>
    <mergeCell ref="N12:O12"/>
    <mergeCell ref="B9:H9"/>
    <mergeCell ref="N9:O9"/>
    <mergeCell ref="B16:D16"/>
    <mergeCell ref="E16:H16"/>
    <mergeCell ref="I16:M16"/>
    <mergeCell ref="N15:O15"/>
    <mergeCell ref="N16:O16"/>
    <mergeCell ref="B12:D12"/>
    <mergeCell ref="E12:H12"/>
    <mergeCell ref="E14:H14"/>
    <mergeCell ref="B14:D14"/>
    <mergeCell ref="U15:Y15"/>
    <mergeCell ref="Z15:AB15"/>
    <mergeCell ref="A13:A16"/>
    <mergeCell ref="B13:H13"/>
    <mergeCell ref="I13:M13"/>
    <mergeCell ref="B15:D15"/>
    <mergeCell ref="E15:H15"/>
    <mergeCell ref="I15:M15"/>
    <mergeCell ref="I14:M14"/>
    <mergeCell ref="AF15:AK15"/>
    <mergeCell ref="Z16:AB16"/>
    <mergeCell ref="AC16:AE16"/>
    <mergeCell ref="AF16:AK16"/>
    <mergeCell ref="P16:Q16"/>
    <mergeCell ref="R16:T16"/>
    <mergeCell ref="U16:Y16"/>
    <mergeCell ref="AC15:AE15"/>
    <mergeCell ref="P15:Q15"/>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xml><?xml version="1.0" encoding="utf-8"?>
<worksheet xmlns="http://schemas.openxmlformats.org/spreadsheetml/2006/main" xmlns:r="http://schemas.openxmlformats.org/officeDocument/2006/relationships">
  <sheetPr>
    <tabColor indexed="51"/>
  </sheetPr>
  <dimension ref="A9:K14"/>
  <sheetViews>
    <sheetView tabSelected="1" workbookViewId="0" topLeftCell="A1">
      <selection activeCell="A14" sqref="A14:K14"/>
    </sheetView>
  </sheetViews>
  <sheetFormatPr defaultColWidth="9.140625" defaultRowHeight="12.75"/>
  <sheetData>
    <row r="9" spans="1:11" ht="33.75">
      <c r="A9" s="201" t="s">
        <v>164</v>
      </c>
      <c r="B9" s="201"/>
      <c r="C9" s="201"/>
      <c r="D9" s="201"/>
      <c r="E9" s="201"/>
      <c r="F9" s="201"/>
      <c r="G9" s="201"/>
      <c r="H9" s="201"/>
      <c r="I9" s="201"/>
      <c r="J9" s="202"/>
      <c r="K9" s="202"/>
    </row>
    <row r="10" spans="1:11" ht="42.75">
      <c r="A10" s="203" t="s">
        <v>165</v>
      </c>
      <c r="B10" s="203"/>
      <c r="C10" s="203"/>
      <c r="D10" s="203"/>
      <c r="E10" s="203"/>
      <c r="F10" s="203"/>
      <c r="G10" s="203"/>
      <c r="H10" s="203"/>
      <c r="I10" s="203"/>
      <c r="J10" s="204"/>
      <c r="K10" s="204"/>
    </row>
    <row r="12" spans="1:11" ht="33.75">
      <c r="A12" s="205" t="s">
        <v>274</v>
      </c>
      <c r="B12" s="205"/>
      <c r="C12" s="205"/>
      <c r="D12" s="205"/>
      <c r="E12" s="205"/>
      <c r="F12" s="205"/>
      <c r="G12" s="205"/>
      <c r="H12" s="205"/>
      <c r="I12" s="205"/>
      <c r="J12" s="202"/>
      <c r="K12" s="202"/>
    </row>
    <row r="14" spans="1:11" ht="18.75">
      <c r="A14" s="206" t="s">
        <v>298</v>
      </c>
      <c r="B14" s="206"/>
      <c r="C14" s="206"/>
      <c r="D14" s="206"/>
      <c r="E14" s="206"/>
      <c r="F14" s="206"/>
      <c r="G14" s="206"/>
      <c r="H14" s="206"/>
      <c r="I14" s="206"/>
      <c r="J14" s="206"/>
      <c r="K14" s="206"/>
    </row>
  </sheetData>
  <sheetProtection sheet="1" objects="1" scenarios="1"/>
  <mergeCells count="4">
    <mergeCell ref="A9:K9"/>
    <mergeCell ref="A10:K10"/>
    <mergeCell ref="A12:K12"/>
    <mergeCell ref="A14:K14"/>
  </mergeCells>
  <printOptions/>
  <pageMargins left="0" right="0" top="0.984251968503937" bottom="0.984251968503937" header="0.5118110236220472" footer="0.5118110236220472"/>
  <pageSetup orientation="portrait" paperSize="9" r:id="rId1"/>
</worksheet>
</file>

<file path=xl/worksheets/sheet20.xml><?xml version="1.0" encoding="utf-8"?>
<worksheet xmlns="http://schemas.openxmlformats.org/spreadsheetml/2006/main" xmlns:r="http://schemas.openxmlformats.org/officeDocument/2006/relationships">
  <sheetPr codeName="Foglio25">
    <tabColor indexed="51"/>
  </sheetPr>
  <dimension ref="A1:AK24"/>
  <sheetViews>
    <sheetView workbookViewId="0" topLeftCell="A1">
      <selection activeCell="B11" sqref="B11:D11"/>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13</v>
      </c>
      <c r="I4" s="910"/>
      <c r="J4" s="910"/>
      <c r="K4" s="911"/>
      <c r="L4" s="912" t="s">
        <v>287</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1.xml><?xml version="1.0" encoding="utf-8"?>
<worksheet xmlns="http://schemas.openxmlformats.org/spreadsheetml/2006/main" xmlns:r="http://schemas.openxmlformats.org/officeDocument/2006/relationships">
  <sheetPr codeName="Foglio24">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14</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2.xml><?xml version="1.0" encoding="utf-8"?>
<worksheet xmlns="http://schemas.openxmlformats.org/spreadsheetml/2006/main" xmlns:r="http://schemas.openxmlformats.org/officeDocument/2006/relationships">
  <sheetPr codeName="Foglio8">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15</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3.xml><?xml version="1.0" encoding="utf-8"?>
<worksheet xmlns="http://schemas.openxmlformats.org/spreadsheetml/2006/main" xmlns:r="http://schemas.openxmlformats.org/officeDocument/2006/relationships">
  <sheetPr codeName="Foglio9">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16</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4.xml><?xml version="1.0" encoding="utf-8"?>
<worksheet xmlns="http://schemas.openxmlformats.org/spreadsheetml/2006/main" xmlns:r="http://schemas.openxmlformats.org/officeDocument/2006/relationships">
  <sheetPr codeName="Foglio10">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17</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5.xml><?xml version="1.0" encoding="utf-8"?>
<worksheet xmlns="http://schemas.openxmlformats.org/spreadsheetml/2006/main" xmlns:r="http://schemas.openxmlformats.org/officeDocument/2006/relationships">
  <sheetPr codeName="Foglio11">
    <tabColor indexed="51"/>
  </sheetPr>
  <dimension ref="A1:AK26"/>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18</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35.25" customHeight="1" thickTop="1"/>
    <row r="26" ht="35.25" customHeight="1">
      <c r="A26" t="s">
        <v>30</v>
      </c>
    </row>
    <row r="27" ht="35.25" customHeight="1"/>
    <row r="28" ht="35.25" customHeight="1"/>
    <row r="29" ht="35.25" customHeight="1"/>
    <row r="30" ht="35.25" customHeight="1"/>
    <row r="31" ht="35.25" customHeight="1"/>
    <row r="32" ht="35.25" customHeight="1"/>
    <row r="33" ht="35.25" customHeight="1"/>
    <row r="34" ht="35.25" customHeight="1"/>
    <row r="35" ht="35.25" customHeight="1"/>
    <row r="36" ht="35.25" customHeight="1"/>
    <row r="37" ht="35.25" customHeight="1"/>
    <row r="38" ht="35.25" customHeight="1"/>
    <row r="39" ht="35.25" customHeight="1"/>
    <row r="40" ht="35.25" customHeight="1"/>
    <row r="41" ht="35.25" customHeight="1"/>
    <row r="42" ht="35.25" customHeight="1"/>
    <row r="43" ht="35.25" customHeight="1"/>
    <row r="44" ht="35.25" customHeight="1"/>
    <row r="45" ht="35.25" customHeight="1"/>
    <row r="46" ht="35.25" customHeight="1"/>
    <row r="47" ht="35.25" customHeight="1"/>
    <row r="48" ht="35.25" customHeight="1"/>
    <row r="49" ht="35.25" customHeight="1"/>
    <row r="50" ht="35.25" customHeight="1"/>
    <row r="51" ht="35.25" customHeight="1"/>
    <row r="52" ht="35.25" customHeight="1"/>
    <row r="53" ht="35.25" customHeight="1"/>
    <row r="54" ht="35.25" customHeight="1"/>
    <row r="55" ht="35.25" customHeight="1"/>
    <row r="56" ht="35.25" customHeight="1"/>
    <row r="57" ht="35.25" customHeight="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6.xml><?xml version="1.0" encoding="utf-8"?>
<worksheet xmlns="http://schemas.openxmlformats.org/spreadsheetml/2006/main" xmlns:r="http://schemas.openxmlformats.org/officeDocument/2006/relationships">
  <sheetPr codeName="Foglio12">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19</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7.xml><?xml version="1.0" encoding="utf-8"?>
<worksheet xmlns="http://schemas.openxmlformats.org/spreadsheetml/2006/main" xmlns:r="http://schemas.openxmlformats.org/officeDocument/2006/relationships">
  <sheetPr codeName="Foglio13">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20</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8.xml><?xml version="1.0" encoding="utf-8"?>
<worksheet xmlns="http://schemas.openxmlformats.org/spreadsheetml/2006/main" xmlns:r="http://schemas.openxmlformats.org/officeDocument/2006/relationships">
  <sheetPr codeName="Foglio14">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21</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9.xml><?xml version="1.0" encoding="utf-8"?>
<worksheet xmlns="http://schemas.openxmlformats.org/spreadsheetml/2006/main" xmlns:r="http://schemas.openxmlformats.org/officeDocument/2006/relationships">
  <sheetPr codeName="Foglio15">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22</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A1:Z29"/>
  <sheetViews>
    <sheetView workbookViewId="0" topLeftCell="A1">
      <selection activeCell="AB7" sqref="AB7"/>
    </sheetView>
  </sheetViews>
  <sheetFormatPr defaultColWidth="9.140625" defaultRowHeight="12.75"/>
  <cols>
    <col min="1" max="3" width="3.7109375" style="0" customWidth="1"/>
    <col min="4" max="4" width="3.140625" style="0" customWidth="1"/>
    <col min="5" max="25" width="3.7109375" style="0" customWidth="1"/>
    <col min="26" max="26" width="4.140625" style="0" customWidth="1"/>
    <col min="27" max="45" width="3.7109375" style="0" customWidth="1"/>
  </cols>
  <sheetData>
    <row r="1" spans="1:26" ht="29.25" customHeight="1">
      <c r="A1" s="270">
        <f>Foglio0!J26</f>
        <v>2012</v>
      </c>
      <c r="B1" s="271"/>
      <c r="C1" s="271"/>
      <c r="D1" s="271"/>
      <c r="E1" s="272"/>
      <c r="F1" s="275" t="s">
        <v>167</v>
      </c>
      <c r="G1" s="240"/>
      <c r="H1" s="240"/>
      <c r="I1" s="240"/>
      <c r="J1" s="240"/>
      <c r="K1" s="240"/>
      <c r="L1" s="240"/>
      <c r="M1" s="240"/>
      <c r="N1" s="240"/>
      <c r="O1" s="240"/>
      <c r="P1" s="240"/>
      <c r="Q1" s="240"/>
      <c r="R1" s="240"/>
      <c r="S1" s="240"/>
      <c r="T1" s="240"/>
      <c r="U1" s="270">
        <f>Foglio0!D26</f>
        <v>2013</v>
      </c>
      <c r="V1" s="271"/>
      <c r="W1" s="273"/>
      <c r="X1" s="273"/>
      <c r="Y1" s="273"/>
      <c r="Z1" s="274"/>
    </row>
    <row r="2" spans="1:26" ht="18">
      <c r="A2" s="71"/>
      <c r="B2" s="71"/>
      <c r="C2" s="71"/>
      <c r="D2" s="71"/>
      <c r="E2" s="71"/>
      <c r="F2" s="276" t="s">
        <v>168</v>
      </c>
      <c r="G2" s="240"/>
      <c r="H2" s="240"/>
      <c r="I2" s="240"/>
      <c r="J2" s="240"/>
      <c r="K2" s="240"/>
      <c r="L2" s="240"/>
      <c r="M2" s="240"/>
      <c r="N2" s="240"/>
      <c r="O2" s="240"/>
      <c r="P2" s="240"/>
      <c r="Q2" s="240"/>
      <c r="R2" s="240"/>
      <c r="S2" s="240"/>
      <c r="T2" s="241"/>
      <c r="U2" s="71"/>
      <c r="V2" s="71"/>
      <c r="W2" s="71"/>
      <c r="X2" s="71"/>
      <c r="Y2" s="71"/>
      <c r="Z2" s="71"/>
    </row>
    <row r="3" spans="1:26" ht="13.5" customHeight="1">
      <c r="A3" s="72"/>
      <c r="B3" s="253">
        <f>Foglio0!E3</f>
        <v>100</v>
      </c>
      <c r="C3" s="253"/>
      <c r="D3" s="253"/>
      <c r="E3" s="253"/>
      <c r="F3" s="72"/>
      <c r="G3" s="253">
        <f>Foglio0!D20</f>
        <v>24.2</v>
      </c>
      <c r="H3" s="253"/>
      <c r="I3" s="253"/>
      <c r="J3" s="72"/>
      <c r="K3" s="253">
        <f>Foglio0!I20</f>
        <v>8.5</v>
      </c>
      <c r="L3" s="253"/>
      <c r="M3" s="253"/>
      <c r="N3" s="253"/>
      <c r="O3" s="72"/>
      <c r="P3" s="253">
        <f>ROUND(B3+G3+K3,2)</f>
        <v>132.7</v>
      </c>
      <c r="Q3" s="253"/>
      <c r="R3" s="253"/>
      <c r="S3" s="253"/>
      <c r="T3" s="72"/>
      <c r="U3" s="253">
        <f>ROUND(P3/B3,3)</f>
        <v>1.327</v>
      </c>
      <c r="V3" s="253"/>
      <c r="W3" s="253"/>
      <c r="X3" s="253"/>
      <c r="Y3" s="253"/>
      <c r="Z3" s="72"/>
    </row>
    <row r="4" spans="1:26" ht="27.75" customHeight="1">
      <c r="A4" s="250" t="s">
        <v>169</v>
      </c>
      <c r="B4" s="251"/>
      <c r="C4" s="251"/>
      <c r="D4" s="251"/>
      <c r="E4" s="251"/>
      <c r="F4" s="251"/>
      <c r="G4" s="251"/>
      <c r="H4" s="251"/>
      <c r="I4" s="251"/>
      <c r="J4" s="251"/>
      <c r="K4" s="251"/>
      <c r="L4" s="251"/>
      <c r="M4" s="251"/>
      <c r="N4" s="251"/>
      <c r="O4" s="251"/>
      <c r="P4" s="251"/>
      <c r="Q4" s="251"/>
      <c r="R4" s="251"/>
      <c r="S4" s="251"/>
      <c r="T4" s="251"/>
      <c r="U4" s="251"/>
      <c r="V4" s="251"/>
      <c r="W4" s="251"/>
      <c r="X4" s="251"/>
      <c r="Y4" s="251"/>
      <c r="Z4" s="251"/>
    </row>
    <row r="5" spans="1:26" ht="18.75" customHeight="1">
      <c r="A5" s="257" t="s">
        <v>117</v>
      </c>
      <c r="B5" s="258"/>
      <c r="C5" s="258"/>
      <c r="D5" s="258"/>
      <c r="E5" s="258"/>
      <c r="F5" s="258"/>
      <c r="G5" s="258"/>
      <c r="H5" s="258"/>
      <c r="I5" s="258"/>
      <c r="J5" s="259"/>
      <c r="K5" s="259"/>
      <c r="L5" s="260"/>
      <c r="M5" s="239" t="s">
        <v>181</v>
      </c>
      <c r="N5" s="240"/>
      <c r="O5" s="240"/>
      <c r="P5" s="240"/>
      <c r="Q5" s="240"/>
      <c r="R5" s="240"/>
      <c r="S5" s="240"/>
      <c r="T5" s="240"/>
      <c r="U5" s="240"/>
      <c r="V5" s="240"/>
      <c r="W5" s="240"/>
      <c r="X5" s="240"/>
      <c r="Y5" s="240"/>
      <c r="Z5" s="241"/>
    </row>
    <row r="6" spans="1:26" ht="22.5" customHeight="1">
      <c r="A6" s="261"/>
      <c r="B6" s="262"/>
      <c r="C6" s="262"/>
      <c r="D6" s="262"/>
      <c r="E6" s="262"/>
      <c r="F6" s="262"/>
      <c r="G6" s="262"/>
      <c r="H6" s="262"/>
      <c r="I6" s="262"/>
      <c r="J6" s="262"/>
      <c r="K6" s="262"/>
      <c r="L6" s="263"/>
      <c r="M6" s="242" t="s">
        <v>288</v>
      </c>
      <c r="N6" s="243"/>
      <c r="O6" s="243"/>
      <c r="P6" s="242" t="s">
        <v>289</v>
      </c>
      <c r="Q6" s="243"/>
      <c r="R6" s="243"/>
      <c r="S6" s="244" t="s">
        <v>21</v>
      </c>
      <c r="T6" s="245"/>
      <c r="U6" s="245"/>
      <c r="V6" s="245"/>
      <c r="W6" s="245"/>
      <c r="X6" s="245"/>
      <c r="Y6" s="245"/>
      <c r="Z6" s="246"/>
    </row>
    <row r="7" spans="1:26" ht="21.75" customHeight="1">
      <c r="A7" s="254" t="s">
        <v>49</v>
      </c>
      <c r="B7" s="255"/>
      <c r="C7" s="255"/>
      <c r="D7" s="256"/>
      <c r="E7" s="234" t="s">
        <v>290</v>
      </c>
      <c r="F7" s="235"/>
      <c r="G7" s="235"/>
      <c r="H7" s="227"/>
      <c r="I7" s="227"/>
      <c r="J7" s="227"/>
      <c r="K7" s="227"/>
      <c r="L7" s="236"/>
      <c r="M7" s="264">
        <v>0</v>
      </c>
      <c r="N7" s="265"/>
      <c r="O7" s="266"/>
      <c r="P7" s="264">
        <v>0</v>
      </c>
      <c r="Q7" s="265"/>
      <c r="R7" s="266"/>
      <c r="S7" s="224">
        <f>ROUND(M7+P7,2)</f>
        <v>0</v>
      </c>
      <c r="T7" s="225"/>
      <c r="U7" s="225"/>
      <c r="V7" s="225"/>
      <c r="W7" s="225"/>
      <c r="X7" s="225"/>
      <c r="Y7" s="225"/>
      <c r="Z7" s="226"/>
    </row>
    <row r="8" spans="1:26" ht="21.75" customHeight="1">
      <c r="A8" s="233" t="s">
        <v>45</v>
      </c>
      <c r="B8" s="218"/>
      <c r="C8" s="218"/>
      <c r="D8" s="219"/>
      <c r="E8" s="237"/>
      <c r="F8" s="237"/>
      <c r="G8" s="237"/>
      <c r="H8" s="237"/>
      <c r="I8" s="237"/>
      <c r="J8" s="237"/>
      <c r="K8" s="237"/>
      <c r="L8" s="238"/>
      <c r="M8" s="267"/>
      <c r="N8" s="268"/>
      <c r="O8" s="269"/>
      <c r="P8" s="267"/>
      <c r="Q8" s="268"/>
      <c r="R8" s="269"/>
      <c r="S8" s="213"/>
      <c r="T8" s="214"/>
      <c r="U8" s="214"/>
      <c r="V8" s="214"/>
      <c r="W8" s="214"/>
      <c r="X8" s="214"/>
      <c r="Y8" s="214"/>
      <c r="Z8" s="215"/>
    </row>
    <row r="9" spans="1:26" ht="21.75" customHeight="1">
      <c r="A9" s="254" t="s">
        <v>49</v>
      </c>
      <c r="B9" s="255"/>
      <c r="C9" s="255"/>
      <c r="D9" s="256"/>
      <c r="E9" s="216" t="s">
        <v>291</v>
      </c>
      <c r="F9" s="279"/>
      <c r="G9" s="279"/>
      <c r="H9" s="279"/>
      <c r="I9" s="279"/>
      <c r="J9" s="279"/>
      <c r="K9" s="279"/>
      <c r="L9" s="280"/>
      <c r="M9" s="207">
        <v>0</v>
      </c>
      <c r="N9" s="208"/>
      <c r="O9" s="209"/>
      <c r="P9" s="207">
        <v>0</v>
      </c>
      <c r="Q9" s="208"/>
      <c r="R9" s="209"/>
      <c r="S9" s="252">
        <f>ROUND(M9+P9,2)</f>
        <v>0</v>
      </c>
      <c r="T9" s="252"/>
      <c r="U9" s="252"/>
      <c r="V9" s="252"/>
      <c r="W9" s="252"/>
      <c r="X9" s="252"/>
      <c r="Y9" s="252"/>
      <c r="Z9" s="252"/>
    </row>
    <row r="10" spans="1:26" ht="21.75" customHeight="1">
      <c r="A10" s="231" t="s">
        <v>170</v>
      </c>
      <c r="B10" s="232"/>
      <c r="C10" s="232"/>
      <c r="D10" s="232"/>
      <c r="E10" s="232"/>
      <c r="F10" s="232"/>
      <c r="G10" s="218"/>
      <c r="H10" s="218"/>
      <c r="I10" s="218"/>
      <c r="J10" s="218"/>
      <c r="K10" s="218"/>
      <c r="L10" s="219"/>
      <c r="M10" s="207">
        <v>0</v>
      </c>
      <c r="N10" s="208"/>
      <c r="O10" s="209"/>
      <c r="P10" s="207">
        <v>0</v>
      </c>
      <c r="Q10" s="208"/>
      <c r="R10" s="209"/>
      <c r="S10" s="252">
        <f>ROUND(M10+P10,2)</f>
        <v>0</v>
      </c>
      <c r="T10" s="252"/>
      <c r="U10" s="252"/>
      <c r="V10" s="252"/>
      <c r="W10" s="252"/>
      <c r="X10" s="252"/>
      <c r="Y10" s="252"/>
      <c r="Z10" s="252"/>
    </row>
    <row r="11" spans="1:26" ht="21.75" customHeight="1">
      <c r="A11" s="224" t="s">
        <v>21</v>
      </c>
      <c r="B11" s="227"/>
      <c r="C11" s="227"/>
      <c r="D11" s="227"/>
      <c r="E11" s="227"/>
      <c r="F11" s="227"/>
      <c r="G11" s="227"/>
      <c r="H11" s="227"/>
      <c r="I11" s="227"/>
      <c r="J11" s="227"/>
      <c r="K11" s="227"/>
      <c r="L11" s="227"/>
      <c r="M11" s="228">
        <f>ROUND(M7+M9+M10,2)</f>
        <v>0</v>
      </c>
      <c r="N11" s="229"/>
      <c r="O11" s="230"/>
      <c r="P11" s="228">
        <f>ROUND(P7+P9+P10,2)</f>
        <v>0</v>
      </c>
      <c r="Q11" s="229"/>
      <c r="R11" s="230"/>
      <c r="S11" s="210">
        <f>ROUND(S7+S9+S10,2)</f>
        <v>0</v>
      </c>
      <c r="T11" s="211"/>
      <c r="U11" s="211"/>
      <c r="V11" s="211"/>
      <c r="W11" s="211"/>
      <c r="X11" s="211"/>
      <c r="Y11" s="211"/>
      <c r="Z11" s="212"/>
    </row>
    <row r="12" spans="1:26" ht="24.75" customHeight="1">
      <c r="A12" s="224" t="s">
        <v>171</v>
      </c>
      <c r="B12" s="227"/>
      <c r="C12" s="227"/>
      <c r="D12" s="227"/>
      <c r="E12" s="227"/>
      <c r="F12" s="227"/>
      <c r="G12" s="227"/>
      <c r="H12" s="227"/>
      <c r="I12" s="227"/>
      <c r="J12" s="227"/>
      <c r="K12" s="227"/>
      <c r="L12" s="227"/>
      <c r="M12" s="221">
        <f>ROUND(M11+P11,2)</f>
        <v>0</v>
      </c>
      <c r="N12" s="221"/>
      <c r="O12" s="221"/>
      <c r="P12" s="221"/>
      <c r="Q12" s="221"/>
      <c r="R12" s="221"/>
      <c r="S12" s="213"/>
      <c r="T12" s="214"/>
      <c r="U12" s="214"/>
      <c r="V12" s="214"/>
      <c r="W12" s="214"/>
      <c r="X12" s="214"/>
      <c r="Y12" s="214"/>
      <c r="Z12" s="215"/>
    </row>
    <row r="13" spans="1:26" ht="21.75" customHeight="1">
      <c r="A13" s="278" t="s">
        <v>172</v>
      </c>
      <c r="B13" s="218"/>
      <c r="C13" s="218"/>
      <c r="D13" s="218"/>
      <c r="E13" s="218"/>
      <c r="F13" s="218"/>
      <c r="G13" s="218"/>
      <c r="H13" s="218"/>
      <c r="I13" s="218"/>
      <c r="J13" s="218"/>
      <c r="K13" s="218"/>
      <c r="L13" s="218"/>
      <c r="M13" s="218"/>
      <c r="N13" s="218"/>
      <c r="O13" s="218"/>
      <c r="P13" s="218"/>
      <c r="Q13" s="218"/>
      <c r="R13" s="219"/>
      <c r="S13" s="252">
        <f>ROUND('Ind. Direz.DSGA e SOST.'!D55,2)</f>
        <v>0</v>
      </c>
      <c r="T13" s="252"/>
      <c r="U13" s="252"/>
      <c r="V13" s="252"/>
      <c r="W13" s="252"/>
      <c r="X13" s="252"/>
      <c r="Y13" s="252"/>
      <c r="Z13" s="252"/>
    </row>
    <row r="14" spans="1:26" ht="34.5" customHeight="1">
      <c r="A14" s="220" t="s">
        <v>173</v>
      </c>
      <c r="B14" s="218"/>
      <c r="C14" s="218"/>
      <c r="D14" s="218"/>
      <c r="E14" s="218"/>
      <c r="F14" s="218"/>
      <c r="G14" s="218"/>
      <c r="H14" s="218"/>
      <c r="I14" s="218"/>
      <c r="J14" s="218"/>
      <c r="K14" s="218"/>
      <c r="L14" s="218"/>
      <c r="M14" s="218"/>
      <c r="N14" s="218"/>
      <c r="O14" s="218"/>
      <c r="P14" s="218"/>
      <c r="Q14" s="218"/>
      <c r="R14" s="219"/>
      <c r="S14" s="249">
        <f>ROUND(S11-S13,2)</f>
        <v>0</v>
      </c>
      <c r="T14" s="249"/>
      <c r="U14" s="249"/>
      <c r="V14" s="249"/>
      <c r="W14" s="249"/>
      <c r="X14" s="249"/>
      <c r="Y14" s="249"/>
      <c r="Z14" s="249"/>
    </row>
    <row r="15" spans="1:26" ht="27.75" customHeight="1">
      <c r="A15" s="250" t="s">
        <v>174</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row>
    <row r="16" spans="1:26" ht="21.75" customHeight="1">
      <c r="A16" s="216" t="s">
        <v>294</v>
      </c>
      <c r="B16" s="217"/>
      <c r="C16" s="217"/>
      <c r="D16" s="218"/>
      <c r="E16" s="218"/>
      <c r="F16" s="218"/>
      <c r="G16" s="218"/>
      <c r="H16" s="218"/>
      <c r="I16" s="218"/>
      <c r="J16" s="218"/>
      <c r="K16" s="218"/>
      <c r="L16" s="219"/>
      <c r="M16" s="207">
        <v>0</v>
      </c>
      <c r="N16" s="208"/>
      <c r="O16" s="209"/>
      <c r="P16" s="207">
        <v>0</v>
      </c>
      <c r="Q16" s="208"/>
      <c r="R16" s="209"/>
      <c r="S16" s="210">
        <f>ROUND(M16+P16,2)</f>
        <v>0</v>
      </c>
      <c r="T16" s="211"/>
      <c r="U16" s="211"/>
      <c r="V16" s="211"/>
      <c r="W16" s="211"/>
      <c r="X16" s="211"/>
      <c r="Y16" s="211"/>
      <c r="Z16" s="212"/>
    </row>
    <row r="17" spans="1:26" ht="34.5" customHeight="1">
      <c r="A17" s="220" t="s">
        <v>175</v>
      </c>
      <c r="B17" s="218"/>
      <c r="C17" s="218"/>
      <c r="D17" s="218"/>
      <c r="E17" s="218"/>
      <c r="F17" s="218"/>
      <c r="G17" s="218"/>
      <c r="H17" s="218"/>
      <c r="I17" s="218"/>
      <c r="J17" s="218"/>
      <c r="K17" s="218"/>
      <c r="L17" s="219"/>
      <c r="M17" s="221">
        <f>ROUND(M16+P16,2)</f>
        <v>0</v>
      </c>
      <c r="N17" s="221"/>
      <c r="O17" s="221"/>
      <c r="P17" s="221"/>
      <c r="Q17" s="221"/>
      <c r="R17" s="221"/>
      <c r="S17" s="213"/>
      <c r="T17" s="214"/>
      <c r="U17" s="214"/>
      <c r="V17" s="214"/>
      <c r="W17" s="214"/>
      <c r="X17" s="214"/>
      <c r="Y17" s="214"/>
      <c r="Z17" s="215"/>
    </row>
    <row r="18" spans="1:26" ht="27.75" customHeight="1">
      <c r="A18" s="222" t="s">
        <v>176</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row>
    <row r="19" spans="1:26" ht="21.75" customHeight="1">
      <c r="A19" s="216" t="s">
        <v>294</v>
      </c>
      <c r="B19" s="217"/>
      <c r="C19" s="217"/>
      <c r="D19" s="218"/>
      <c r="E19" s="218"/>
      <c r="F19" s="218"/>
      <c r="G19" s="218"/>
      <c r="H19" s="218"/>
      <c r="I19" s="218"/>
      <c r="J19" s="218"/>
      <c r="K19" s="218"/>
      <c r="L19" s="219"/>
      <c r="M19" s="207">
        <v>0</v>
      </c>
      <c r="N19" s="208"/>
      <c r="O19" s="209"/>
      <c r="P19" s="207">
        <v>0</v>
      </c>
      <c r="Q19" s="208"/>
      <c r="R19" s="209"/>
      <c r="S19" s="210">
        <f>ROUND(M19+P19,2)</f>
        <v>0</v>
      </c>
      <c r="T19" s="211"/>
      <c r="U19" s="211"/>
      <c r="V19" s="211"/>
      <c r="W19" s="211"/>
      <c r="X19" s="211"/>
      <c r="Y19" s="211"/>
      <c r="Z19" s="212"/>
    </row>
    <row r="20" spans="1:26" ht="34.5" customHeight="1">
      <c r="A20" s="220" t="s">
        <v>295</v>
      </c>
      <c r="B20" s="218"/>
      <c r="C20" s="218"/>
      <c r="D20" s="218"/>
      <c r="E20" s="218"/>
      <c r="F20" s="218"/>
      <c r="G20" s="218"/>
      <c r="H20" s="218"/>
      <c r="I20" s="218"/>
      <c r="J20" s="218"/>
      <c r="K20" s="218"/>
      <c r="L20" s="219"/>
      <c r="M20" s="221">
        <f>ROUND(M19+P19,2)</f>
        <v>0</v>
      </c>
      <c r="N20" s="221"/>
      <c r="O20" s="221"/>
      <c r="P20" s="221"/>
      <c r="Q20" s="221"/>
      <c r="R20" s="221"/>
      <c r="S20" s="213"/>
      <c r="T20" s="214"/>
      <c r="U20" s="214"/>
      <c r="V20" s="214"/>
      <c r="W20" s="214"/>
      <c r="X20" s="214"/>
      <c r="Y20" s="214"/>
      <c r="Z20" s="215"/>
    </row>
    <row r="21" spans="1:26" ht="27.75" customHeight="1">
      <c r="A21" s="222" t="s">
        <v>177</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row>
    <row r="22" spans="1:26" ht="21.75" customHeight="1">
      <c r="A22" s="216" t="s">
        <v>294</v>
      </c>
      <c r="B22" s="217"/>
      <c r="C22" s="217"/>
      <c r="D22" s="218"/>
      <c r="E22" s="218"/>
      <c r="F22" s="218"/>
      <c r="G22" s="218"/>
      <c r="H22" s="218"/>
      <c r="I22" s="218"/>
      <c r="J22" s="218"/>
      <c r="K22" s="218"/>
      <c r="L22" s="219"/>
      <c r="M22" s="207">
        <v>0</v>
      </c>
      <c r="N22" s="208"/>
      <c r="O22" s="209"/>
      <c r="P22" s="207">
        <v>0</v>
      </c>
      <c r="Q22" s="208"/>
      <c r="R22" s="209"/>
      <c r="S22" s="210">
        <f>ROUND(M22+P22,2)</f>
        <v>0</v>
      </c>
      <c r="T22" s="211"/>
      <c r="U22" s="211"/>
      <c r="V22" s="211"/>
      <c r="W22" s="211"/>
      <c r="X22" s="211"/>
      <c r="Y22" s="211"/>
      <c r="Z22" s="212"/>
    </row>
    <row r="23" spans="1:26" ht="34.5" customHeight="1">
      <c r="A23" s="220" t="s">
        <v>178</v>
      </c>
      <c r="B23" s="218"/>
      <c r="C23" s="218"/>
      <c r="D23" s="218"/>
      <c r="E23" s="218"/>
      <c r="F23" s="218"/>
      <c r="G23" s="218"/>
      <c r="H23" s="218"/>
      <c r="I23" s="218"/>
      <c r="J23" s="218"/>
      <c r="K23" s="218"/>
      <c r="L23" s="219"/>
      <c r="M23" s="221">
        <f>ROUND(M22+P22,2)</f>
        <v>0</v>
      </c>
      <c r="N23" s="221"/>
      <c r="O23" s="221"/>
      <c r="P23" s="221"/>
      <c r="Q23" s="221"/>
      <c r="R23" s="221"/>
      <c r="S23" s="213"/>
      <c r="T23" s="214"/>
      <c r="U23" s="214"/>
      <c r="V23" s="214"/>
      <c r="W23" s="214"/>
      <c r="X23" s="214"/>
      <c r="Y23" s="214"/>
      <c r="Z23" s="215"/>
    </row>
    <row r="24" spans="1:26" ht="27.75" customHeight="1">
      <c r="A24" s="222" t="s">
        <v>179</v>
      </c>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row>
    <row r="25" spans="1:26" ht="21.75" customHeight="1">
      <c r="A25" s="216" t="s">
        <v>294</v>
      </c>
      <c r="B25" s="217"/>
      <c r="C25" s="217"/>
      <c r="D25" s="218"/>
      <c r="E25" s="218"/>
      <c r="F25" s="218"/>
      <c r="G25" s="218"/>
      <c r="H25" s="218"/>
      <c r="I25" s="218"/>
      <c r="J25" s="218"/>
      <c r="K25" s="218"/>
      <c r="L25" s="219"/>
      <c r="M25" s="207">
        <v>0</v>
      </c>
      <c r="N25" s="208"/>
      <c r="O25" s="209"/>
      <c r="P25" s="207">
        <v>0</v>
      </c>
      <c r="Q25" s="208"/>
      <c r="R25" s="209"/>
      <c r="S25" s="210">
        <f>ROUND(M25+P25,2)</f>
        <v>0</v>
      </c>
      <c r="T25" s="211"/>
      <c r="U25" s="211"/>
      <c r="V25" s="211"/>
      <c r="W25" s="211"/>
      <c r="X25" s="211"/>
      <c r="Y25" s="211"/>
      <c r="Z25" s="212"/>
    </row>
    <row r="26" spans="1:26" ht="34.5" customHeight="1">
      <c r="A26" s="220" t="s">
        <v>180</v>
      </c>
      <c r="B26" s="218"/>
      <c r="C26" s="218"/>
      <c r="D26" s="218"/>
      <c r="E26" s="218"/>
      <c r="F26" s="218"/>
      <c r="G26" s="218"/>
      <c r="H26" s="218"/>
      <c r="I26" s="218"/>
      <c r="J26" s="218"/>
      <c r="K26" s="218"/>
      <c r="L26" s="219"/>
      <c r="M26" s="221">
        <f>ROUND(M25+P25,2)</f>
        <v>0</v>
      </c>
      <c r="N26" s="221"/>
      <c r="O26" s="221"/>
      <c r="P26" s="221"/>
      <c r="Q26" s="221"/>
      <c r="R26" s="221"/>
      <c r="S26" s="213"/>
      <c r="T26" s="214"/>
      <c r="U26" s="214"/>
      <c r="V26" s="214"/>
      <c r="W26" s="214"/>
      <c r="X26" s="214"/>
      <c r="Y26" s="214"/>
      <c r="Z26" s="215"/>
    </row>
    <row r="27" spans="1:26" ht="48" customHeight="1">
      <c r="A27" s="220" t="s">
        <v>182</v>
      </c>
      <c r="B27" s="218"/>
      <c r="C27" s="218"/>
      <c r="D27" s="218"/>
      <c r="E27" s="218"/>
      <c r="F27" s="218"/>
      <c r="G27" s="218"/>
      <c r="H27" s="218"/>
      <c r="I27" s="218"/>
      <c r="J27" s="218"/>
      <c r="K27" s="218"/>
      <c r="L27" s="219"/>
      <c r="M27" s="247">
        <f>ROUND(M12+M17+M20+M23+M26,2)</f>
        <v>0</v>
      </c>
      <c r="N27" s="247"/>
      <c r="O27" s="247"/>
      <c r="P27" s="247"/>
      <c r="Q27" s="247"/>
      <c r="R27" s="247"/>
      <c r="S27" s="248">
        <f>ROUND(S11+S16+S19+S22+S25,2)</f>
        <v>0</v>
      </c>
      <c r="T27" s="248"/>
      <c r="U27" s="248"/>
      <c r="V27" s="248"/>
      <c r="W27" s="248"/>
      <c r="X27" s="248"/>
      <c r="Y27" s="248"/>
      <c r="Z27" s="248"/>
    </row>
    <row r="28" ht="6.75" customHeight="1"/>
    <row r="29" spans="1:26" ht="18.75" customHeight="1">
      <c r="A29" s="277"/>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row>
    <row r="30" ht="21.75" customHeight="1"/>
    <row r="31" ht="21.75" customHeight="1"/>
    <row r="32" ht="21.75" customHeight="1"/>
    <row r="33" ht="21.75" customHeight="1"/>
    <row r="34" ht="18.75" customHeight="1"/>
    <row r="35" ht="18.75" customHeight="1"/>
    <row r="36" ht="18.75" customHeight="1"/>
    <row r="37" ht="18.75" customHeight="1"/>
    <row r="38" ht="18.75" customHeight="1"/>
  </sheetData>
  <sheetProtection sheet="1" objects="1" scenarios="1"/>
  <mergeCells count="72">
    <mergeCell ref="A29:Z29"/>
    <mergeCell ref="S9:Z9"/>
    <mergeCell ref="A13:R13"/>
    <mergeCell ref="A22:L22"/>
    <mergeCell ref="A12:L12"/>
    <mergeCell ref="M12:R12"/>
    <mergeCell ref="S10:Z10"/>
    <mergeCell ref="A9:D9"/>
    <mergeCell ref="E9:L9"/>
    <mergeCell ref="M9:O9"/>
    <mergeCell ref="A1:E1"/>
    <mergeCell ref="U1:Z1"/>
    <mergeCell ref="F1:T1"/>
    <mergeCell ref="F2:T2"/>
    <mergeCell ref="U3:Y3"/>
    <mergeCell ref="A4:Z4"/>
    <mergeCell ref="A7:D7"/>
    <mergeCell ref="B3:E3"/>
    <mergeCell ref="G3:I3"/>
    <mergeCell ref="A5:L6"/>
    <mergeCell ref="M7:O8"/>
    <mergeCell ref="P7:R8"/>
    <mergeCell ref="K3:N3"/>
    <mergeCell ref="P3:S3"/>
    <mergeCell ref="A14:R14"/>
    <mergeCell ref="S14:Z14"/>
    <mergeCell ref="A15:Z15"/>
    <mergeCell ref="S13:Z13"/>
    <mergeCell ref="A18:Z18"/>
    <mergeCell ref="A19:L19"/>
    <mergeCell ref="A20:L20"/>
    <mergeCell ref="A17:L17"/>
    <mergeCell ref="M17:R17"/>
    <mergeCell ref="A21:Z21"/>
    <mergeCell ref="S19:Z20"/>
    <mergeCell ref="M19:O19"/>
    <mergeCell ref="P19:R19"/>
    <mergeCell ref="M20:R20"/>
    <mergeCell ref="M27:R27"/>
    <mergeCell ref="S27:Z27"/>
    <mergeCell ref="M26:R26"/>
    <mergeCell ref="A26:L26"/>
    <mergeCell ref="A27:L27"/>
    <mergeCell ref="M5:Z5"/>
    <mergeCell ref="M6:O6"/>
    <mergeCell ref="P6:R6"/>
    <mergeCell ref="S6:Z6"/>
    <mergeCell ref="A8:D8"/>
    <mergeCell ref="E7:L8"/>
    <mergeCell ref="M10:O10"/>
    <mergeCell ref="P10:R10"/>
    <mergeCell ref="P9:R9"/>
    <mergeCell ref="S7:Z8"/>
    <mergeCell ref="S11:Z12"/>
    <mergeCell ref="A16:L16"/>
    <mergeCell ref="M16:O16"/>
    <mergeCell ref="P16:R16"/>
    <mergeCell ref="S16:Z17"/>
    <mergeCell ref="A11:L11"/>
    <mergeCell ref="M11:O11"/>
    <mergeCell ref="P11:R11"/>
    <mergeCell ref="A10:L10"/>
    <mergeCell ref="P22:R22"/>
    <mergeCell ref="S22:Z23"/>
    <mergeCell ref="A25:L25"/>
    <mergeCell ref="M25:O25"/>
    <mergeCell ref="P25:R25"/>
    <mergeCell ref="S25:Z26"/>
    <mergeCell ref="A23:L23"/>
    <mergeCell ref="M23:R23"/>
    <mergeCell ref="A24:Z24"/>
    <mergeCell ref="M22:O22"/>
  </mergeCells>
  <conditionalFormatting sqref="M22:R22 M16:R16 M7:R10 M19:R19 M25:R25">
    <cfRule type="cellIs" priority="1" dxfId="0" operator="notEqual" stopIfTrue="1">
      <formula>0</formula>
    </cfRule>
  </conditionalFormatting>
  <printOptions/>
  <pageMargins left="0.3937007874015748" right="0" top="0.5905511811023623" bottom="0" header="0.5118110236220472" footer="0.5118110236220472"/>
  <pageSetup orientation="portrait" paperSize="9" r:id="rId1"/>
</worksheet>
</file>

<file path=xl/worksheets/sheet30.xml><?xml version="1.0" encoding="utf-8"?>
<worksheet xmlns="http://schemas.openxmlformats.org/spreadsheetml/2006/main" xmlns:r="http://schemas.openxmlformats.org/officeDocument/2006/relationships">
  <sheetPr codeName="Foglio16">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23</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1.xml><?xml version="1.0" encoding="utf-8"?>
<worksheet xmlns="http://schemas.openxmlformats.org/spreadsheetml/2006/main" xmlns:r="http://schemas.openxmlformats.org/officeDocument/2006/relationships">
  <sheetPr codeName="Foglio17">
    <tabColor indexed="51"/>
  </sheetPr>
  <dimension ref="A1:AK38"/>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24</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38" ht="12.75">
      <c r="A38"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2.xml><?xml version="1.0" encoding="utf-8"?>
<worksheet xmlns="http://schemas.openxmlformats.org/spreadsheetml/2006/main" xmlns:r="http://schemas.openxmlformats.org/officeDocument/2006/relationships">
  <sheetPr codeName="Foglio18">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25</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3.xml><?xml version="1.0" encoding="utf-8"?>
<worksheet xmlns="http://schemas.openxmlformats.org/spreadsheetml/2006/main" xmlns:r="http://schemas.openxmlformats.org/officeDocument/2006/relationships">
  <sheetPr codeName="Foglio19">
    <tabColor indexed="51"/>
  </sheetPr>
  <dimension ref="A1:AK30"/>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26</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30" ht="12.75">
      <c r="A30"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4.xml><?xml version="1.0" encoding="utf-8"?>
<worksheet xmlns="http://schemas.openxmlformats.org/spreadsheetml/2006/main" xmlns:r="http://schemas.openxmlformats.org/officeDocument/2006/relationships">
  <sheetPr codeName="Foglio20">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27</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5.xml><?xml version="1.0" encoding="utf-8"?>
<worksheet xmlns="http://schemas.openxmlformats.org/spreadsheetml/2006/main" xmlns:r="http://schemas.openxmlformats.org/officeDocument/2006/relationships">
  <sheetPr codeName="Foglio21">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28</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6.xml><?xml version="1.0" encoding="utf-8"?>
<worksheet xmlns="http://schemas.openxmlformats.org/spreadsheetml/2006/main" xmlns:r="http://schemas.openxmlformats.org/officeDocument/2006/relationships">
  <sheetPr codeName="Foglio22">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29</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7.xml><?xml version="1.0" encoding="utf-8"?>
<worksheet xmlns="http://schemas.openxmlformats.org/spreadsheetml/2006/main" xmlns:r="http://schemas.openxmlformats.org/officeDocument/2006/relationships">
  <sheetPr codeName="Foglio23">
    <tabColor indexed="51"/>
  </sheetPr>
  <dimension ref="A1:AK38"/>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30</v>
      </c>
      <c r="I4" s="910"/>
      <c r="J4" s="910"/>
      <c r="K4" s="911"/>
      <c r="L4" s="912" t="s">
        <v>30</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38" ht="12.75">
      <c r="A38"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8.xml><?xml version="1.0" encoding="utf-8"?>
<worksheet xmlns="http://schemas.openxmlformats.org/spreadsheetml/2006/main" xmlns:r="http://schemas.openxmlformats.org/officeDocument/2006/relationships">
  <sheetPr>
    <tabColor indexed="11"/>
  </sheetPr>
  <dimension ref="A1:AE27"/>
  <sheetViews>
    <sheetView workbookViewId="0" topLeftCell="A1">
      <selection activeCell="A29" sqref="A29"/>
    </sheetView>
  </sheetViews>
  <sheetFormatPr defaultColWidth="9.140625" defaultRowHeight="12.75"/>
  <cols>
    <col min="1" max="13" width="10.7109375" style="13" customWidth="1"/>
    <col min="14" max="14" width="10.7109375" style="13" hidden="1" customWidth="1"/>
    <col min="15" max="19" width="10.7109375" style="13" customWidth="1"/>
    <col min="20" max="31" width="7.7109375" style="13" customWidth="1"/>
    <col min="32" max="16384" width="9.140625" style="13" customWidth="1"/>
  </cols>
  <sheetData>
    <row r="1" spans="1:13" ht="30" customHeight="1">
      <c r="A1" s="954" t="s">
        <v>10</v>
      </c>
      <c r="B1" s="961"/>
      <c r="C1" s="962"/>
      <c r="D1" s="954" t="s">
        <v>139</v>
      </c>
      <c r="E1" s="955"/>
      <c r="F1" s="955"/>
      <c r="G1" s="955"/>
      <c r="H1" s="955"/>
      <c r="I1" s="955"/>
      <c r="J1" s="955"/>
      <c r="K1" s="955"/>
      <c r="L1" s="955"/>
      <c r="M1" s="956"/>
    </row>
    <row r="2" spans="1:13" ht="30" customHeight="1" thickBot="1">
      <c r="A2" s="963" t="str">
        <f>Foglio0!D23</f>
        <v>2012/2013</v>
      </c>
      <c r="B2" s="964"/>
      <c r="C2" s="965"/>
      <c r="D2" s="957"/>
      <c r="E2" s="958"/>
      <c r="F2" s="958"/>
      <c r="G2" s="958"/>
      <c r="H2" s="958"/>
      <c r="I2" s="958"/>
      <c r="J2" s="958"/>
      <c r="K2" s="958"/>
      <c r="L2" s="958"/>
      <c r="M2" s="959"/>
    </row>
    <row r="3" spans="1:13" ht="6.75" customHeight="1" thickBot="1">
      <c r="A3" s="34"/>
      <c r="B3" s="35"/>
      <c r="C3" s="35"/>
      <c r="D3" s="35"/>
      <c r="E3" s="35"/>
      <c r="F3" s="35"/>
      <c r="G3" s="35"/>
      <c r="H3" s="35"/>
      <c r="I3" s="35"/>
      <c r="J3" s="35"/>
      <c r="K3" s="35"/>
      <c r="L3" s="35"/>
      <c r="M3" s="36"/>
    </row>
    <row r="4" spans="1:13" ht="24.75" customHeight="1" thickBot="1">
      <c r="A4" s="960" t="s">
        <v>151</v>
      </c>
      <c r="B4" s="960"/>
      <c r="C4" s="960"/>
      <c r="D4" s="960"/>
      <c r="E4" s="960"/>
      <c r="F4" s="960"/>
      <c r="G4" s="960"/>
      <c r="H4" s="960"/>
      <c r="I4" s="960"/>
      <c r="J4" s="960"/>
      <c r="K4" s="960"/>
      <c r="L4" s="960"/>
      <c r="M4" s="960"/>
    </row>
    <row r="5" spans="1:13" ht="24.75" customHeight="1" thickBot="1">
      <c r="A5" s="47">
        <v>1</v>
      </c>
      <c r="B5" s="47">
        <v>2</v>
      </c>
      <c r="C5" s="47">
        <v>3</v>
      </c>
      <c r="D5" s="47">
        <v>4</v>
      </c>
      <c r="E5" s="47">
        <v>5</v>
      </c>
      <c r="F5" s="47">
        <v>6</v>
      </c>
      <c r="G5" s="47">
        <v>7</v>
      </c>
      <c r="H5" s="47">
        <v>8</v>
      </c>
      <c r="I5" s="47">
        <v>9</v>
      </c>
      <c r="J5" s="47">
        <v>10</v>
      </c>
      <c r="K5" s="951"/>
      <c r="L5" s="952"/>
      <c r="M5" s="952"/>
    </row>
    <row r="6" spans="1:14" ht="19.5" customHeight="1" thickBot="1">
      <c r="A6" s="37">
        <f>ROUND('P.01'!I10,2)</f>
        <v>0</v>
      </c>
      <c r="B6" s="37">
        <f>ROUND('P.02'!I10,2)</f>
        <v>0</v>
      </c>
      <c r="C6" s="37">
        <f>ROUND('P.03'!I10,2)</f>
        <v>0</v>
      </c>
      <c r="D6" s="37">
        <f>ROUND('P.04'!I10,2)</f>
        <v>0</v>
      </c>
      <c r="E6" s="37">
        <f>ROUND('P.05'!I10,2)</f>
        <v>0</v>
      </c>
      <c r="F6" s="37">
        <f>ROUND('P.06'!I10,2)</f>
        <v>0</v>
      </c>
      <c r="G6" s="37">
        <f>ROUND('P.07'!I10,2)</f>
        <v>0</v>
      </c>
      <c r="H6" s="37">
        <f>ROUND('P.08'!I10,2)</f>
        <v>0</v>
      </c>
      <c r="I6" s="37">
        <f>ROUND('P.09'!I10,2)</f>
        <v>0</v>
      </c>
      <c r="J6" s="37">
        <f>ROUND('P.10'!I10,2)</f>
        <v>0</v>
      </c>
      <c r="K6" s="941" t="s">
        <v>142</v>
      </c>
      <c r="L6" s="942"/>
      <c r="M6" s="942"/>
      <c r="N6" s="39">
        <f>SUM(A6:J6)</f>
        <v>0</v>
      </c>
    </row>
    <row r="7" spans="1:14" ht="19.5" customHeight="1" thickBot="1">
      <c r="A7" s="37">
        <f>ROUND('P.01'!I11,2)</f>
        <v>0</v>
      </c>
      <c r="B7" s="37">
        <f>ROUND('P.02'!I11,2)</f>
        <v>0</v>
      </c>
      <c r="C7" s="37">
        <f>ROUND('P.03'!I11,2)</f>
        <v>0</v>
      </c>
      <c r="D7" s="37">
        <f>ROUND('P.04'!I11,2)</f>
        <v>0</v>
      </c>
      <c r="E7" s="37">
        <f>ROUND('P.05'!I11,2)</f>
        <v>0</v>
      </c>
      <c r="F7" s="37">
        <f>ROUND('P.06'!I11,2)</f>
        <v>0</v>
      </c>
      <c r="G7" s="37">
        <f>ROUND('P.07'!I11,2)</f>
        <v>0</v>
      </c>
      <c r="H7" s="37">
        <f>ROUND('P.08'!I11,2)</f>
        <v>0</v>
      </c>
      <c r="I7" s="37">
        <f>ROUND('P.09'!I11,2)</f>
        <v>0</v>
      </c>
      <c r="J7" s="37">
        <f>ROUND('P.10'!I11,2)</f>
        <v>0</v>
      </c>
      <c r="K7" s="941" t="s">
        <v>144</v>
      </c>
      <c r="L7" s="942"/>
      <c r="M7" s="942"/>
      <c r="N7" s="39">
        <f>SUM(A7:J7)</f>
        <v>0</v>
      </c>
    </row>
    <row r="8" spans="1:14" ht="19.5" customHeight="1" thickBot="1">
      <c r="A8" s="37">
        <f>ROUND('P.01'!I12,2)</f>
        <v>0</v>
      </c>
      <c r="B8" s="37">
        <f>ROUND('P.02'!I12,2)</f>
        <v>0</v>
      </c>
      <c r="C8" s="37">
        <f>ROUND('P.03'!I12,2)</f>
        <v>0</v>
      </c>
      <c r="D8" s="37">
        <f>ROUND('P.04'!I12,2)</f>
        <v>0</v>
      </c>
      <c r="E8" s="37">
        <f>ROUND('P.05'!I12,2)</f>
        <v>0</v>
      </c>
      <c r="F8" s="37">
        <f>ROUND('P.06'!I12,2)</f>
        <v>0</v>
      </c>
      <c r="G8" s="37">
        <f>ROUND('P.07'!I12,2)</f>
        <v>0</v>
      </c>
      <c r="H8" s="37">
        <f>ROUND('P.08'!I12,2)</f>
        <v>0</v>
      </c>
      <c r="I8" s="37">
        <f>ROUND('P.09'!I12,2)</f>
        <v>0</v>
      </c>
      <c r="J8" s="37">
        <f>ROUND('P.10'!I12,2)</f>
        <v>0</v>
      </c>
      <c r="K8" s="941" t="s">
        <v>143</v>
      </c>
      <c r="L8" s="942"/>
      <c r="M8" s="942"/>
      <c r="N8" s="39">
        <f>SUM(A8:J8)</f>
        <v>0</v>
      </c>
    </row>
    <row r="9" spans="1:14" s="14" customFormat="1" ht="19.5" customHeight="1" thickBot="1">
      <c r="A9" s="37">
        <f>ROUND('P.01'!I13,2)</f>
        <v>0</v>
      </c>
      <c r="B9" s="37">
        <f>ROUND('P.02'!I13,2)</f>
        <v>0</v>
      </c>
      <c r="C9" s="37">
        <f>ROUND('P.03'!I13,2)</f>
        <v>0</v>
      </c>
      <c r="D9" s="37">
        <f>ROUND('P.04'!I13,2)</f>
        <v>0</v>
      </c>
      <c r="E9" s="37">
        <f>ROUND('P.05'!I13,2)</f>
        <v>0</v>
      </c>
      <c r="F9" s="37">
        <f>ROUND('P.06'!I13,2)</f>
        <v>0</v>
      </c>
      <c r="G9" s="37">
        <f>ROUND('P.07'!I13,2)</f>
        <v>0</v>
      </c>
      <c r="H9" s="37">
        <f>ROUND('P.08'!I13,2)</f>
        <v>0</v>
      </c>
      <c r="I9" s="37">
        <f>ROUND('P.09'!I13,2)</f>
        <v>0</v>
      </c>
      <c r="J9" s="37">
        <f>ROUND('P.10'!I13,2)</f>
        <v>0</v>
      </c>
      <c r="K9" s="941" t="s">
        <v>145</v>
      </c>
      <c r="L9" s="942"/>
      <c r="M9" s="942"/>
      <c r="N9" s="39">
        <f>SUM(A9:J9)</f>
        <v>0</v>
      </c>
    </row>
    <row r="10" spans="1:13" ht="12.75" customHeight="1" thickBot="1">
      <c r="A10" s="38">
        <f>ROUND(A6+A7+A8+A9,2)</f>
        <v>0</v>
      </c>
      <c r="B10" s="38">
        <f aca="true" t="shared" si="0" ref="B10:J10">ROUND(B6+B7+B8+B9,2)</f>
        <v>0</v>
      </c>
      <c r="C10" s="38">
        <f t="shared" si="0"/>
        <v>0</v>
      </c>
      <c r="D10" s="38">
        <f t="shared" si="0"/>
        <v>0</v>
      </c>
      <c r="E10" s="38">
        <f t="shared" si="0"/>
        <v>0</v>
      </c>
      <c r="F10" s="38">
        <f t="shared" si="0"/>
        <v>0</v>
      </c>
      <c r="G10" s="38">
        <f t="shared" si="0"/>
        <v>0</v>
      </c>
      <c r="H10" s="38">
        <f t="shared" si="0"/>
        <v>0</v>
      </c>
      <c r="I10" s="38">
        <f t="shared" si="0"/>
        <v>0</v>
      </c>
      <c r="J10" s="38">
        <f t="shared" si="0"/>
        <v>0</v>
      </c>
      <c r="K10" s="943"/>
      <c r="L10" s="944"/>
      <c r="M10" s="945"/>
    </row>
    <row r="11" spans="1:13" ht="24.75" customHeight="1" thickBot="1">
      <c r="A11" s="47">
        <v>11</v>
      </c>
      <c r="B11" s="47">
        <v>12</v>
      </c>
      <c r="C11" s="47">
        <v>13</v>
      </c>
      <c r="D11" s="47">
        <v>14</v>
      </c>
      <c r="E11" s="47">
        <v>15</v>
      </c>
      <c r="F11" s="47">
        <v>16</v>
      </c>
      <c r="G11" s="47">
        <v>17</v>
      </c>
      <c r="H11" s="47">
        <v>18</v>
      </c>
      <c r="I11" s="47">
        <v>19</v>
      </c>
      <c r="J11" s="47">
        <v>20</v>
      </c>
      <c r="K11" s="951"/>
      <c r="L11" s="952"/>
      <c r="M11" s="952"/>
    </row>
    <row r="12" spans="1:14" ht="19.5" customHeight="1" thickBot="1">
      <c r="A12" s="37">
        <f>ROUND('P.11'!I10,2)</f>
        <v>0</v>
      </c>
      <c r="B12" s="37">
        <f>ROUND('P.12'!I10,2)</f>
        <v>0</v>
      </c>
      <c r="C12" s="37">
        <f>ROUND('P.13'!I10,2)</f>
        <v>0</v>
      </c>
      <c r="D12" s="37">
        <f>ROUND('P.14'!I10,2)</f>
        <v>0</v>
      </c>
      <c r="E12" s="37">
        <f>ROUND('P.15'!I10,2)</f>
        <v>0</v>
      </c>
      <c r="F12" s="37">
        <f>ROUND('P.16'!I10,2)</f>
        <v>0</v>
      </c>
      <c r="G12" s="37">
        <f>ROUND('P.17'!I10,2)</f>
        <v>0</v>
      </c>
      <c r="H12" s="37">
        <f>ROUND('P.18'!I10,2)</f>
        <v>0</v>
      </c>
      <c r="I12" s="37">
        <f>ROUND('P.19'!I10,2)</f>
        <v>0</v>
      </c>
      <c r="J12" s="37">
        <f>ROUND('P.20'!I10,2)</f>
        <v>0</v>
      </c>
      <c r="K12" s="941" t="s">
        <v>142</v>
      </c>
      <c r="L12" s="942"/>
      <c r="M12" s="942"/>
      <c r="N12" s="39">
        <f>SUM(A12:J12)</f>
        <v>0</v>
      </c>
    </row>
    <row r="13" spans="1:14" ht="19.5" customHeight="1" thickBot="1">
      <c r="A13" s="37">
        <f>ROUND('P.11'!I11,2)</f>
        <v>0</v>
      </c>
      <c r="B13" s="37">
        <f>ROUND('P.12'!I11,2)</f>
        <v>0</v>
      </c>
      <c r="C13" s="37">
        <f>ROUND('P.13'!I11,2)</f>
        <v>0</v>
      </c>
      <c r="D13" s="37">
        <f>ROUND('P.14'!I11,2)</f>
        <v>0</v>
      </c>
      <c r="E13" s="37">
        <f>ROUND('P.15'!I11,2)</f>
        <v>0</v>
      </c>
      <c r="F13" s="37">
        <f>ROUND('P.16'!I11,2)</f>
        <v>0</v>
      </c>
      <c r="G13" s="37">
        <f>ROUND('P.17'!I11,2)</f>
        <v>0</v>
      </c>
      <c r="H13" s="37">
        <f>ROUND('P.18'!I11,2)</f>
        <v>0</v>
      </c>
      <c r="I13" s="37">
        <f>ROUND('P.19'!I11,2)</f>
        <v>0</v>
      </c>
      <c r="J13" s="37">
        <f>ROUND('P.20'!I11,2)</f>
        <v>0</v>
      </c>
      <c r="K13" s="941" t="s">
        <v>144</v>
      </c>
      <c r="L13" s="942"/>
      <c r="M13" s="942"/>
      <c r="N13" s="39">
        <f>SUM(A13:J13)</f>
        <v>0</v>
      </c>
    </row>
    <row r="14" spans="1:14" ht="19.5" customHeight="1" thickBot="1">
      <c r="A14" s="37">
        <f>ROUND('P.11'!I12,2)</f>
        <v>0</v>
      </c>
      <c r="B14" s="37">
        <f>ROUND('P.12'!I12,2)</f>
        <v>0</v>
      </c>
      <c r="C14" s="37">
        <f>ROUND('P.13'!I12,2)</f>
        <v>0</v>
      </c>
      <c r="D14" s="37">
        <f>ROUND('P.14'!I12,2)</f>
        <v>0</v>
      </c>
      <c r="E14" s="37">
        <f>ROUND('P.15'!I12,2)</f>
        <v>0</v>
      </c>
      <c r="F14" s="37">
        <f>ROUND('P.16'!I12,2)</f>
        <v>0</v>
      </c>
      <c r="G14" s="37">
        <f>ROUND('P.17'!I12,2)</f>
        <v>0</v>
      </c>
      <c r="H14" s="37">
        <f>ROUND('P.18'!I12,2)</f>
        <v>0</v>
      </c>
      <c r="I14" s="37">
        <f>ROUND('P.19'!I12,2)</f>
        <v>0</v>
      </c>
      <c r="J14" s="37">
        <f>ROUND('P.20'!I12,2)</f>
        <v>0</v>
      </c>
      <c r="K14" s="941" t="s">
        <v>143</v>
      </c>
      <c r="L14" s="942"/>
      <c r="M14" s="942"/>
      <c r="N14" s="39">
        <f>SUM(A14:J14)</f>
        <v>0</v>
      </c>
    </row>
    <row r="15" spans="1:14" s="14" customFormat="1" ht="19.5" customHeight="1" thickBot="1">
      <c r="A15" s="37">
        <f>ROUND('P.11'!I13,2)</f>
        <v>0</v>
      </c>
      <c r="B15" s="37">
        <f>ROUND('P.12'!I13,2)</f>
        <v>0</v>
      </c>
      <c r="C15" s="37">
        <f>ROUND('P.13'!I13,2)</f>
        <v>0</v>
      </c>
      <c r="D15" s="37">
        <f>ROUND('P.14'!I13,2)</f>
        <v>0</v>
      </c>
      <c r="E15" s="37">
        <f>ROUND('P.15'!I13,2)</f>
        <v>0</v>
      </c>
      <c r="F15" s="37">
        <f>ROUND('P.16'!I13,2)</f>
        <v>0</v>
      </c>
      <c r="G15" s="37">
        <f>ROUND('P.17'!I13,2)</f>
        <v>0</v>
      </c>
      <c r="H15" s="37">
        <f>ROUND('P.18'!I13,2)</f>
        <v>0</v>
      </c>
      <c r="I15" s="37">
        <f>ROUND('P.19'!I13,2)</f>
        <v>0</v>
      </c>
      <c r="J15" s="37">
        <f>ROUND('P.20'!I13,2)</f>
        <v>0</v>
      </c>
      <c r="K15" s="941" t="s">
        <v>145</v>
      </c>
      <c r="L15" s="942"/>
      <c r="M15" s="942"/>
      <c r="N15" s="39">
        <f>SUM(A15:J15)</f>
        <v>0</v>
      </c>
    </row>
    <row r="16" spans="1:13" ht="12.75" customHeight="1" thickBot="1">
      <c r="A16" s="38">
        <f aca="true" t="shared" si="1" ref="A16:J16">ROUND(A12+A13+A14+A15,2)</f>
        <v>0</v>
      </c>
      <c r="B16" s="38">
        <f t="shared" si="1"/>
        <v>0</v>
      </c>
      <c r="C16" s="38">
        <f t="shared" si="1"/>
        <v>0</v>
      </c>
      <c r="D16" s="38">
        <f t="shared" si="1"/>
        <v>0</v>
      </c>
      <c r="E16" s="38">
        <f t="shared" si="1"/>
        <v>0</v>
      </c>
      <c r="F16" s="38">
        <f t="shared" si="1"/>
        <v>0</v>
      </c>
      <c r="G16" s="38">
        <f t="shared" si="1"/>
        <v>0</v>
      </c>
      <c r="H16" s="38">
        <f t="shared" si="1"/>
        <v>0</v>
      </c>
      <c r="I16" s="38">
        <f t="shared" si="1"/>
        <v>0</v>
      </c>
      <c r="J16" s="38">
        <f t="shared" si="1"/>
        <v>0</v>
      </c>
      <c r="K16" s="943"/>
      <c r="L16" s="944"/>
      <c r="M16" s="945"/>
    </row>
    <row r="17" spans="1:13" ht="24.75" customHeight="1" thickBot="1">
      <c r="A17" s="47">
        <v>21</v>
      </c>
      <c r="B17" s="47">
        <v>22</v>
      </c>
      <c r="C17" s="47">
        <v>23</v>
      </c>
      <c r="D17" s="47">
        <v>24</v>
      </c>
      <c r="E17" s="47">
        <v>25</v>
      </c>
      <c r="F17" s="47">
        <v>26</v>
      </c>
      <c r="G17" s="47">
        <v>27</v>
      </c>
      <c r="H17" s="47">
        <v>28</v>
      </c>
      <c r="I17" s="47">
        <v>29</v>
      </c>
      <c r="J17" s="47">
        <v>30</v>
      </c>
      <c r="K17" s="951"/>
      <c r="L17" s="952"/>
      <c r="M17" s="952"/>
    </row>
    <row r="18" spans="1:14" ht="19.5" customHeight="1" thickBot="1">
      <c r="A18" s="37">
        <f>ROUND('P.21'!I10,2)</f>
        <v>0</v>
      </c>
      <c r="B18" s="37">
        <f>ROUND('P.22'!I10,2)</f>
        <v>0</v>
      </c>
      <c r="C18" s="37">
        <f>ROUND('P.23'!I10,2)</f>
        <v>0</v>
      </c>
      <c r="D18" s="37">
        <f>ROUND('P.24'!I10,2)</f>
        <v>0</v>
      </c>
      <c r="E18" s="37">
        <f>ROUND('P.25'!I10,2)</f>
        <v>0</v>
      </c>
      <c r="F18" s="37">
        <f>ROUND('P.26'!I10,2)</f>
        <v>0</v>
      </c>
      <c r="G18" s="37">
        <f>ROUND('P.27'!I10,2)</f>
        <v>0</v>
      </c>
      <c r="H18" s="37">
        <f>ROUND('P.28'!I10,2)</f>
        <v>0</v>
      </c>
      <c r="I18" s="37">
        <f>ROUND('P.29'!I10,2)</f>
        <v>0</v>
      </c>
      <c r="J18" s="37">
        <f>ROUND('P.30'!I10,2)</f>
        <v>0</v>
      </c>
      <c r="K18" s="941" t="s">
        <v>142</v>
      </c>
      <c r="L18" s="942"/>
      <c r="M18" s="942"/>
      <c r="N18" s="39">
        <f>SUM(A18:J18)</f>
        <v>0</v>
      </c>
    </row>
    <row r="19" spans="1:14" ht="19.5" customHeight="1" thickBot="1">
      <c r="A19" s="37">
        <f>ROUND('P.21'!I11,2)</f>
        <v>0</v>
      </c>
      <c r="B19" s="37">
        <f>ROUND('P.22'!I11,2)</f>
        <v>0</v>
      </c>
      <c r="C19" s="37">
        <f>ROUND('P.23'!I11,2)</f>
        <v>0</v>
      </c>
      <c r="D19" s="37">
        <f>ROUND('P.24'!I11,2)</f>
        <v>0</v>
      </c>
      <c r="E19" s="37">
        <f>ROUND('P.25'!I11,2)</f>
        <v>0</v>
      </c>
      <c r="F19" s="37">
        <f>ROUND('P.26'!I11,2)</f>
        <v>0</v>
      </c>
      <c r="G19" s="37">
        <f>ROUND('P.27'!I11,2)</f>
        <v>0</v>
      </c>
      <c r="H19" s="37">
        <f>ROUND('P.28'!I11,2)</f>
        <v>0</v>
      </c>
      <c r="I19" s="37">
        <f>ROUND('P.29'!I11,2)</f>
        <v>0</v>
      </c>
      <c r="J19" s="37">
        <f>ROUND('P.30'!I11,2)</f>
        <v>0</v>
      </c>
      <c r="K19" s="941" t="s">
        <v>144</v>
      </c>
      <c r="L19" s="942"/>
      <c r="M19" s="942"/>
      <c r="N19" s="39">
        <f>SUM(A19:J19)</f>
        <v>0</v>
      </c>
    </row>
    <row r="20" spans="1:14" ht="19.5" customHeight="1" thickBot="1">
      <c r="A20" s="37">
        <f>ROUND('P.21'!I12,2)</f>
        <v>0</v>
      </c>
      <c r="B20" s="37">
        <f>ROUND('P.22'!I12,2)</f>
        <v>0</v>
      </c>
      <c r="C20" s="37">
        <f>ROUND('P.23'!I12,2)</f>
        <v>0</v>
      </c>
      <c r="D20" s="37">
        <f>ROUND('P.24'!I12,2)</f>
        <v>0</v>
      </c>
      <c r="E20" s="37">
        <f>ROUND('P.25'!I12,2)</f>
        <v>0</v>
      </c>
      <c r="F20" s="37">
        <f>ROUND('P.26'!I12,2)</f>
        <v>0</v>
      </c>
      <c r="G20" s="37">
        <f>ROUND('P.27'!I12,2)</f>
        <v>0</v>
      </c>
      <c r="H20" s="37">
        <f>ROUND('P.28'!I12,2)</f>
        <v>0</v>
      </c>
      <c r="I20" s="37">
        <f>ROUND('P.29'!I12,2)</f>
        <v>0</v>
      </c>
      <c r="J20" s="37">
        <f>ROUND('P.30'!I12,2)</f>
        <v>0</v>
      </c>
      <c r="K20" s="941" t="s">
        <v>143</v>
      </c>
      <c r="L20" s="942"/>
      <c r="M20" s="942"/>
      <c r="N20" s="39">
        <f>SUM(A20:J20)</f>
        <v>0</v>
      </c>
    </row>
    <row r="21" spans="1:14" ht="19.5" customHeight="1" thickBot="1">
      <c r="A21" s="37">
        <f>ROUND('P.21'!I13,2)</f>
        <v>0</v>
      </c>
      <c r="B21" s="37">
        <f>ROUND('P.22'!I13,2)</f>
        <v>0</v>
      </c>
      <c r="C21" s="37">
        <f>ROUND('P.23'!I13,2)</f>
        <v>0</v>
      </c>
      <c r="D21" s="37">
        <f>ROUND('P.24'!I13,2)</f>
        <v>0</v>
      </c>
      <c r="E21" s="37">
        <f>ROUND('P.25'!I13,2)</f>
        <v>0</v>
      </c>
      <c r="F21" s="37">
        <f>ROUND('P.26'!I13,2)</f>
        <v>0</v>
      </c>
      <c r="G21" s="37">
        <f>ROUND('P.27'!I13,2)</f>
        <v>0</v>
      </c>
      <c r="H21" s="37">
        <f>ROUND('P.28'!I13,2)</f>
        <v>0</v>
      </c>
      <c r="I21" s="37">
        <f>ROUND('P.29'!I13,2)</f>
        <v>0</v>
      </c>
      <c r="J21" s="37">
        <f>ROUND('P.30'!I13,2)</f>
        <v>0</v>
      </c>
      <c r="K21" s="941" t="s">
        <v>145</v>
      </c>
      <c r="L21" s="942"/>
      <c r="M21" s="942"/>
      <c r="N21" s="39">
        <f>SUM(A21:J21)</f>
        <v>0</v>
      </c>
    </row>
    <row r="22" spans="1:13" ht="12.75" customHeight="1" thickBot="1">
      <c r="A22" s="38">
        <f aca="true" t="shared" si="2" ref="A22:J22">ROUND(A18+A19+A20+A21,2)</f>
        <v>0</v>
      </c>
      <c r="B22" s="38">
        <f t="shared" si="2"/>
        <v>0</v>
      </c>
      <c r="C22" s="38">
        <f t="shared" si="2"/>
        <v>0</v>
      </c>
      <c r="D22" s="38">
        <f t="shared" si="2"/>
        <v>0</v>
      </c>
      <c r="E22" s="38">
        <f t="shared" si="2"/>
        <v>0</v>
      </c>
      <c r="F22" s="38">
        <f t="shared" si="2"/>
        <v>0</v>
      </c>
      <c r="G22" s="38">
        <f t="shared" si="2"/>
        <v>0</v>
      </c>
      <c r="H22" s="38">
        <f t="shared" si="2"/>
        <v>0</v>
      </c>
      <c r="I22" s="38">
        <f t="shared" si="2"/>
        <v>0</v>
      </c>
      <c r="J22" s="38">
        <f t="shared" si="2"/>
        <v>0</v>
      </c>
      <c r="K22" s="943"/>
      <c r="L22" s="944"/>
      <c r="M22" s="945"/>
    </row>
    <row r="23" spans="1:31" ht="35.25" thickBot="1">
      <c r="A23" s="953" t="s">
        <v>140</v>
      </c>
      <c r="B23" s="953"/>
      <c r="C23" s="953"/>
      <c r="D23" s="953"/>
      <c r="E23" s="953"/>
      <c r="F23" s="953"/>
      <c r="G23" s="953"/>
      <c r="H23" s="953"/>
      <c r="I23" s="953"/>
      <c r="J23" s="953"/>
      <c r="K23" s="953"/>
      <c r="L23" s="953"/>
      <c r="M23" s="953"/>
      <c r="V23" s="33"/>
      <c r="AE23" s="33"/>
    </row>
    <row r="24" spans="1:13" ht="24.75" customHeight="1" thickBot="1">
      <c r="A24" s="946" t="s">
        <v>141</v>
      </c>
      <c r="B24" s="947"/>
      <c r="C24" s="947"/>
      <c r="D24" s="947"/>
      <c r="E24" s="947"/>
      <c r="F24" s="947"/>
      <c r="G24" s="950"/>
      <c r="H24" s="948">
        <f>ROUND(N6+N12+N18,2)</f>
        <v>0</v>
      </c>
      <c r="I24" s="949"/>
      <c r="J24" s="932">
        <f>ROUND(H24+H25+H26+H27,2)</f>
        <v>0</v>
      </c>
      <c r="K24" s="933"/>
      <c r="L24" s="933"/>
      <c r="M24" s="934"/>
    </row>
    <row r="25" spans="1:13" ht="24.75" customHeight="1" thickBot="1">
      <c r="A25" s="946" t="s">
        <v>147</v>
      </c>
      <c r="B25" s="947"/>
      <c r="C25" s="947"/>
      <c r="D25" s="947"/>
      <c r="E25" s="947"/>
      <c r="F25" s="947"/>
      <c r="G25" s="950"/>
      <c r="H25" s="948">
        <f>ROUND(N7+N13+N19,2)</f>
        <v>0</v>
      </c>
      <c r="I25" s="949"/>
      <c r="J25" s="935"/>
      <c r="K25" s="936"/>
      <c r="L25" s="936"/>
      <c r="M25" s="937"/>
    </row>
    <row r="26" spans="1:13" ht="24.75" customHeight="1" thickBot="1">
      <c r="A26" s="946" t="s">
        <v>148</v>
      </c>
      <c r="B26" s="947"/>
      <c r="C26" s="947"/>
      <c r="D26" s="947"/>
      <c r="E26" s="947"/>
      <c r="F26" s="947"/>
      <c r="G26" s="947"/>
      <c r="H26" s="948">
        <f>ROUND(N8+N14+N20,2)</f>
        <v>0</v>
      </c>
      <c r="I26" s="949"/>
      <c r="J26" s="935"/>
      <c r="K26" s="936"/>
      <c r="L26" s="936"/>
      <c r="M26" s="937"/>
    </row>
    <row r="27" spans="1:13" s="14" customFormat="1" ht="24.75" customHeight="1" thickBot="1">
      <c r="A27" s="946" t="s">
        <v>146</v>
      </c>
      <c r="B27" s="947"/>
      <c r="C27" s="947"/>
      <c r="D27" s="947"/>
      <c r="E27" s="947"/>
      <c r="F27" s="947"/>
      <c r="G27" s="947"/>
      <c r="H27" s="948">
        <f>ROUND(N9+N15+N21,2)</f>
        <v>0</v>
      </c>
      <c r="I27" s="949"/>
      <c r="J27" s="938"/>
      <c r="K27" s="939"/>
      <c r="L27" s="939"/>
      <c r="M27" s="940"/>
    </row>
  </sheetData>
  <sheetProtection sheet="1" objects="1" scenarios="1"/>
  <mergeCells count="32">
    <mergeCell ref="D1:M2"/>
    <mergeCell ref="A4:M4"/>
    <mergeCell ref="A1:C1"/>
    <mergeCell ref="A2:C2"/>
    <mergeCell ref="K9:M9"/>
    <mergeCell ref="K11:M11"/>
    <mergeCell ref="A23:M23"/>
    <mergeCell ref="K12:M12"/>
    <mergeCell ref="K13:M13"/>
    <mergeCell ref="K14:M14"/>
    <mergeCell ref="K15:M15"/>
    <mergeCell ref="K17:M17"/>
    <mergeCell ref="K18:M18"/>
    <mergeCell ref="K19:M19"/>
    <mergeCell ref="K5:M5"/>
    <mergeCell ref="K6:M6"/>
    <mergeCell ref="K7:M7"/>
    <mergeCell ref="K8:M8"/>
    <mergeCell ref="A27:G27"/>
    <mergeCell ref="H24:I24"/>
    <mergeCell ref="H25:I25"/>
    <mergeCell ref="H26:I26"/>
    <mergeCell ref="A24:G24"/>
    <mergeCell ref="A25:G25"/>
    <mergeCell ref="A26:G26"/>
    <mergeCell ref="H27:I27"/>
    <mergeCell ref="J24:M27"/>
    <mergeCell ref="K20:M20"/>
    <mergeCell ref="K21:M21"/>
    <mergeCell ref="K10:M10"/>
    <mergeCell ref="K16:M16"/>
    <mergeCell ref="K22:M22"/>
  </mergeCells>
  <printOptions horizontalCentered="1" verticalCentered="1"/>
  <pageMargins left="0" right="0" top="0" bottom="0" header="0" footer="0"/>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20"/>
  </sheetPr>
  <dimension ref="A1:L69"/>
  <sheetViews>
    <sheetView workbookViewId="0" topLeftCell="A1">
      <selection activeCell="A27" sqref="A27:H27"/>
    </sheetView>
  </sheetViews>
  <sheetFormatPr defaultColWidth="9.140625" defaultRowHeight="12.75"/>
  <cols>
    <col min="1" max="5" width="8.7109375" style="0" customWidth="1"/>
    <col min="6" max="6" width="4.140625" style="0" customWidth="1"/>
    <col min="7" max="11" width="8.7109375" style="0" customWidth="1"/>
  </cols>
  <sheetData>
    <row r="1" spans="1:12" ht="12.75">
      <c r="A1" s="300" t="s">
        <v>10</v>
      </c>
      <c r="B1" s="301"/>
      <c r="C1" s="301"/>
      <c r="D1" s="335" t="s">
        <v>213</v>
      </c>
      <c r="E1" s="303"/>
      <c r="F1" s="303"/>
      <c r="G1" s="303"/>
      <c r="H1" s="302"/>
      <c r="I1" s="302"/>
      <c r="J1" s="302"/>
      <c r="K1" s="302"/>
      <c r="L1" s="304"/>
    </row>
    <row r="2" spans="1:12" ht="12.75">
      <c r="A2" s="302"/>
      <c r="B2" s="302"/>
      <c r="C2" s="302"/>
      <c r="D2" s="302"/>
      <c r="E2" s="302"/>
      <c r="F2" s="302"/>
      <c r="G2" s="302"/>
      <c r="H2" s="302"/>
      <c r="I2" s="302"/>
      <c r="J2" s="302"/>
      <c r="K2" s="302"/>
      <c r="L2" s="304"/>
    </row>
    <row r="3" spans="1:12" ht="12.75">
      <c r="A3" s="305" t="str">
        <f>Foglio0!D23</f>
        <v>2012/2013</v>
      </c>
      <c r="B3" s="306"/>
      <c r="C3" s="306"/>
      <c r="D3" s="302"/>
      <c r="E3" s="302"/>
      <c r="F3" s="302"/>
      <c r="G3" s="302"/>
      <c r="H3" s="302"/>
      <c r="I3" s="302"/>
      <c r="J3" s="302"/>
      <c r="K3" s="302"/>
      <c r="L3" s="304"/>
    </row>
    <row r="4" spans="1:12" ht="12.75">
      <c r="A4" s="306"/>
      <c r="B4" s="306"/>
      <c r="C4" s="306"/>
      <c r="D4" s="302"/>
      <c r="E4" s="302"/>
      <c r="F4" s="302"/>
      <c r="G4" s="302"/>
      <c r="H4" s="302"/>
      <c r="I4" s="302"/>
      <c r="J4" s="302"/>
      <c r="K4" s="302"/>
      <c r="L4" s="304"/>
    </row>
    <row r="5" spans="1:12" ht="12.75" customHeight="1">
      <c r="A5" s="60"/>
      <c r="B5" s="61"/>
      <c r="C5" s="336" t="s">
        <v>20</v>
      </c>
      <c r="D5" s="336"/>
      <c r="E5" s="336"/>
      <c r="F5" s="336"/>
      <c r="G5" s="336"/>
      <c r="H5" s="336"/>
      <c r="I5" s="336"/>
      <c r="J5" s="337"/>
      <c r="K5" s="60"/>
      <c r="L5" s="62"/>
    </row>
    <row r="6" spans="1:12" ht="39.75" customHeight="1">
      <c r="A6" s="338" t="s">
        <v>22</v>
      </c>
      <c r="B6" s="301"/>
      <c r="C6" s="301"/>
      <c r="D6" s="301"/>
      <c r="E6" s="351" t="s">
        <v>23</v>
      </c>
      <c r="F6" s="352"/>
      <c r="G6" s="352"/>
      <c r="H6" s="352"/>
      <c r="I6" s="338" t="s">
        <v>90</v>
      </c>
      <c r="J6" s="301"/>
      <c r="K6" s="301"/>
      <c r="L6" s="339"/>
    </row>
    <row r="7" spans="1:12" ht="13.5" customHeight="1">
      <c r="A7" s="344"/>
      <c r="B7" s="344"/>
      <c r="C7" s="344"/>
      <c r="D7" s="344"/>
      <c r="E7" s="352"/>
      <c r="F7" s="352"/>
      <c r="G7" s="352"/>
      <c r="H7" s="352"/>
      <c r="I7" s="301"/>
      <c r="J7" s="301"/>
      <c r="K7" s="301"/>
      <c r="L7" s="339"/>
    </row>
    <row r="8" spans="1:12" ht="12.75">
      <c r="A8" s="320" t="s">
        <v>24</v>
      </c>
      <c r="B8" s="320"/>
      <c r="C8" s="320"/>
      <c r="D8" s="320"/>
      <c r="E8" s="320"/>
      <c r="F8" s="340"/>
      <c r="G8" s="340"/>
      <c r="H8" s="340"/>
      <c r="I8" s="340"/>
      <c r="J8" s="340"/>
      <c r="K8" s="340"/>
      <c r="L8" s="341"/>
    </row>
    <row r="9" spans="1:12" ht="12.75">
      <c r="A9" s="320"/>
      <c r="B9" s="320"/>
      <c r="C9" s="320"/>
      <c r="D9" s="320"/>
      <c r="E9" s="320"/>
      <c r="F9" s="340"/>
      <c r="G9" s="340"/>
      <c r="H9" s="340"/>
      <c r="I9" s="340"/>
      <c r="J9" s="340"/>
      <c r="K9" s="340"/>
      <c r="L9" s="341"/>
    </row>
    <row r="10" spans="1:12" ht="26.25" customHeight="1">
      <c r="A10" s="342" t="s">
        <v>157</v>
      </c>
      <c r="B10" s="343"/>
      <c r="C10" s="343"/>
      <c r="D10" s="343"/>
      <c r="E10" s="333">
        <v>0</v>
      </c>
      <c r="F10" s="333"/>
      <c r="G10" s="324">
        <v>1220</v>
      </c>
      <c r="H10" s="325"/>
      <c r="I10" s="309">
        <f>ROUND(E10*G10,2)</f>
        <v>0</v>
      </c>
      <c r="J10" s="310"/>
      <c r="K10" s="310"/>
      <c r="L10" s="299"/>
    </row>
    <row r="11" spans="1:12" ht="26.25" customHeight="1">
      <c r="A11" s="342" t="s">
        <v>158</v>
      </c>
      <c r="B11" s="343"/>
      <c r="C11" s="343"/>
      <c r="D11" s="343"/>
      <c r="E11" s="333">
        <v>0</v>
      </c>
      <c r="F11" s="333"/>
      <c r="G11" s="324">
        <v>820</v>
      </c>
      <c r="H11" s="325"/>
      <c r="I11" s="309">
        <f>ROUND(E11*G11,2)</f>
        <v>0</v>
      </c>
      <c r="J11" s="310"/>
      <c r="K11" s="310"/>
      <c r="L11" s="299"/>
    </row>
    <row r="12" spans="1:12" ht="48.75" customHeight="1">
      <c r="A12" s="345" t="s">
        <v>159</v>
      </c>
      <c r="B12" s="346"/>
      <c r="C12" s="346"/>
      <c r="D12" s="346"/>
      <c r="E12" s="333">
        <v>0</v>
      </c>
      <c r="F12" s="334"/>
      <c r="G12" s="324">
        <v>750</v>
      </c>
      <c r="H12" s="325"/>
      <c r="I12" s="309">
        <f>ROUND(E12*G12,2)</f>
        <v>0</v>
      </c>
      <c r="J12" s="309"/>
      <c r="K12" s="309"/>
      <c r="L12" s="299"/>
    </row>
    <row r="13" spans="1:12" ht="39.75" customHeight="1">
      <c r="A13" s="347"/>
      <c r="B13" s="347"/>
      <c r="C13" s="347"/>
      <c r="D13" s="347"/>
      <c r="E13" s="334"/>
      <c r="F13" s="334"/>
      <c r="G13" s="325"/>
      <c r="H13" s="325"/>
      <c r="I13" s="309"/>
      <c r="J13" s="309"/>
      <c r="K13" s="309"/>
      <c r="L13" s="299"/>
    </row>
    <row r="14" spans="1:12" ht="26.25" customHeight="1">
      <c r="A14" s="345" t="s">
        <v>160</v>
      </c>
      <c r="B14" s="356"/>
      <c r="C14" s="356"/>
      <c r="D14" s="356"/>
      <c r="E14" s="331">
        <v>0</v>
      </c>
      <c r="F14" s="331"/>
      <c r="G14" s="324">
        <v>650</v>
      </c>
      <c r="H14" s="325"/>
      <c r="I14" s="309">
        <f>ROUND(E14*G14,2)</f>
        <v>0</v>
      </c>
      <c r="J14" s="299"/>
      <c r="K14" s="299"/>
      <c r="L14" s="299"/>
    </row>
    <row r="15" spans="1:12" ht="12.75">
      <c r="A15" s="357" t="s">
        <v>161</v>
      </c>
      <c r="B15" s="358"/>
      <c r="C15" s="358"/>
      <c r="D15" s="358"/>
      <c r="E15" s="331">
        <v>0</v>
      </c>
      <c r="F15" s="332"/>
      <c r="G15" s="324">
        <v>30</v>
      </c>
      <c r="H15" s="299"/>
      <c r="I15" s="309">
        <f>ROUND(E15*G15,2)</f>
        <v>0</v>
      </c>
      <c r="J15" s="299"/>
      <c r="K15" s="299"/>
      <c r="L15" s="299"/>
    </row>
    <row r="16" spans="1:12" ht="12.75">
      <c r="A16" s="359"/>
      <c r="B16" s="359"/>
      <c r="C16" s="359"/>
      <c r="D16" s="359"/>
      <c r="E16" s="332"/>
      <c r="F16" s="332"/>
      <c r="G16" s="299"/>
      <c r="H16" s="299"/>
      <c r="I16" s="299"/>
      <c r="J16" s="299"/>
      <c r="K16" s="299"/>
      <c r="L16" s="299"/>
    </row>
    <row r="17" spans="1:12" ht="21.75" customHeight="1">
      <c r="A17" s="359"/>
      <c r="B17" s="359"/>
      <c r="C17" s="359"/>
      <c r="D17" s="359"/>
      <c r="E17" s="332"/>
      <c r="F17" s="332"/>
      <c r="G17" s="299"/>
      <c r="H17" s="299"/>
      <c r="I17" s="299"/>
      <c r="J17" s="299"/>
      <c r="K17" s="299"/>
      <c r="L17" s="299"/>
    </row>
    <row r="18" spans="1:12" ht="47.25" customHeight="1">
      <c r="A18" s="355" t="s">
        <v>25</v>
      </c>
      <c r="B18" s="340"/>
      <c r="C18" s="340"/>
      <c r="D18" s="340"/>
      <c r="E18" s="340"/>
      <c r="F18" s="340"/>
      <c r="G18" s="340"/>
      <c r="H18" s="340"/>
      <c r="I18" s="353">
        <f>ROUND(I10+I11+I12+I14+I15,2)</f>
        <v>0</v>
      </c>
      <c r="J18" s="354"/>
      <c r="K18" s="354"/>
      <c r="L18" s="296"/>
    </row>
    <row r="19" spans="1:12" ht="24" customHeight="1">
      <c r="A19" s="349" t="s">
        <v>162</v>
      </c>
      <c r="B19" s="350"/>
      <c r="C19" s="350"/>
      <c r="D19" s="350"/>
      <c r="E19" s="350"/>
      <c r="F19" s="350"/>
      <c r="G19" s="350"/>
      <c r="H19" s="350"/>
      <c r="I19" s="350"/>
      <c r="J19" s="350"/>
      <c r="K19" s="350"/>
      <c r="L19" s="350"/>
    </row>
    <row r="20" spans="1:12" ht="24.75" customHeight="1">
      <c r="A20" s="285" t="s">
        <v>28</v>
      </c>
      <c r="B20" s="286"/>
      <c r="C20" s="286"/>
      <c r="D20" s="286"/>
      <c r="E20" s="316">
        <v>1</v>
      </c>
      <c r="F20" s="316"/>
      <c r="G20" s="324">
        <v>1750</v>
      </c>
      <c r="H20" s="325"/>
      <c r="I20" s="309">
        <f>ROUND(E20*G20,2)</f>
        <v>1750</v>
      </c>
      <c r="J20" s="310"/>
      <c r="K20" s="310"/>
      <c r="L20" s="299"/>
    </row>
    <row r="21" spans="1:12" ht="24.75" customHeight="1">
      <c r="A21" s="285" t="s">
        <v>29</v>
      </c>
      <c r="B21" s="311"/>
      <c r="C21" s="311"/>
      <c r="D21" s="311"/>
      <c r="E21" s="316">
        <v>1</v>
      </c>
      <c r="F21" s="316"/>
      <c r="G21" s="324">
        <f>ROUND(A22*D22,2)</f>
        <v>774</v>
      </c>
      <c r="H21" s="325"/>
      <c r="I21" s="309">
        <f>ROUND(E21*G21,2)</f>
        <v>774</v>
      </c>
      <c r="J21" s="310"/>
      <c r="K21" s="310"/>
      <c r="L21" s="299"/>
    </row>
    <row r="22" spans="1:12" ht="15.75" customHeight="1">
      <c r="A22" s="314">
        <v>64.5</v>
      </c>
      <c r="B22" s="315"/>
      <c r="C22" s="52" t="s">
        <v>30</v>
      </c>
      <c r="D22" s="53">
        <v>12</v>
      </c>
      <c r="E22" s="317"/>
      <c r="F22" s="317"/>
      <c r="G22" s="326"/>
      <c r="H22" s="326"/>
      <c r="I22" s="327"/>
      <c r="J22" s="327"/>
      <c r="K22" s="327"/>
      <c r="L22" s="299"/>
    </row>
    <row r="23" spans="1:12" ht="34.5" customHeight="1">
      <c r="A23" s="312" t="s">
        <v>31</v>
      </c>
      <c r="B23" s="313"/>
      <c r="C23" s="313"/>
      <c r="D23" s="313"/>
      <c r="E23" s="322">
        <f>ROUND(I20,2)</f>
        <v>1750</v>
      </c>
      <c r="F23" s="323"/>
      <c r="G23" s="55" t="s">
        <v>32</v>
      </c>
      <c r="H23" s="54">
        <f>ROUND(I21,2)</f>
        <v>774</v>
      </c>
      <c r="I23" s="328">
        <f>ROUND(I20-I21,2)</f>
        <v>976</v>
      </c>
      <c r="J23" s="329"/>
      <c r="K23" s="329"/>
      <c r="L23" s="330"/>
    </row>
    <row r="24" spans="1:12" ht="34.5" customHeight="1">
      <c r="A24" s="285" t="s">
        <v>33</v>
      </c>
      <c r="B24" s="286"/>
      <c r="C24" s="286"/>
      <c r="D24" s="286"/>
      <c r="E24" s="318"/>
      <c r="F24" s="319"/>
      <c r="G24" s="297"/>
      <c r="H24" s="297"/>
      <c r="I24" s="309">
        <f>ROUND(I18,2)</f>
        <v>0</v>
      </c>
      <c r="J24" s="310"/>
      <c r="K24" s="310"/>
      <c r="L24" s="299"/>
    </row>
    <row r="25" spans="1:12" ht="39.75" customHeight="1">
      <c r="A25" s="320" t="s">
        <v>34</v>
      </c>
      <c r="B25" s="321"/>
      <c r="C25" s="321"/>
      <c r="D25" s="321"/>
      <c r="E25" s="322">
        <f>ROUND(I18,2)</f>
        <v>0</v>
      </c>
      <c r="F25" s="323"/>
      <c r="G25" s="55" t="s">
        <v>35</v>
      </c>
      <c r="H25" s="54">
        <f>ROUND(I23,2)</f>
        <v>976</v>
      </c>
      <c r="I25" s="298">
        <f>ROUND(I23+I24,2)</f>
        <v>976</v>
      </c>
      <c r="J25" s="298"/>
      <c r="K25" s="298"/>
      <c r="L25" s="299"/>
    </row>
    <row r="26" spans="1:12" ht="39.75" customHeight="1">
      <c r="A26" s="285" t="s">
        <v>36</v>
      </c>
      <c r="B26" s="286"/>
      <c r="C26" s="286"/>
      <c r="D26" s="286"/>
      <c r="E26" s="56">
        <f>ROUND(I25,2)</f>
        <v>976</v>
      </c>
      <c r="F26" s="55" t="s">
        <v>37</v>
      </c>
      <c r="G26" s="56">
        <v>12</v>
      </c>
      <c r="H26" s="56">
        <v>30</v>
      </c>
      <c r="I26" s="298">
        <f>ROUND(I25/12/30,2)</f>
        <v>2.71</v>
      </c>
      <c r="J26" s="298"/>
      <c r="K26" s="298"/>
      <c r="L26" s="299"/>
    </row>
    <row r="27" spans="1:12" ht="39.75" customHeight="1">
      <c r="A27" s="285" t="s">
        <v>38</v>
      </c>
      <c r="B27" s="286"/>
      <c r="C27" s="286"/>
      <c r="D27" s="286"/>
      <c r="E27" s="297"/>
      <c r="F27" s="297"/>
      <c r="G27" s="297"/>
      <c r="H27" s="297"/>
      <c r="I27" s="293">
        <v>0</v>
      </c>
      <c r="J27" s="293"/>
      <c r="K27" s="293"/>
      <c r="L27" s="294"/>
    </row>
    <row r="28" spans="1:12" ht="47.25" customHeight="1">
      <c r="A28" s="287" t="s">
        <v>39</v>
      </c>
      <c r="B28" s="288"/>
      <c r="C28" s="288"/>
      <c r="D28" s="288"/>
      <c r="E28" s="289">
        <f>ROUND(I26,2)</f>
        <v>2.71</v>
      </c>
      <c r="F28" s="289"/>
      <c r="G28" s="55" t="s">
        <v>30</v>
      </c>
      <c r="H28" s="57">
        <f>ROUND(I27,0)</f>
        <v>0</v>
      </c>
      <c r="I28" s="295">
        <f>ROUND(E28*H28,2)</f>
        <v>0</v>
      </c>
      <c r="J28" s="295"/>
      <c r="K28" s="295"/>
      <c r="L28" s="296"/>
    </row>
    <row r="29" spans="1:12" ht="45" customHeight="1">
      <c r="A29" s="292" t="s">
        <v>40</v>
      </c>
      <c r="B29" s="292"/>
      <c r="C29" s="292"/>
      <c r="D29" s="292"/>
      <c r="E29" s="292"/>
      <c r="F29" s="292"/>
      <c r="G29" s="292"/>
      <c r="H29" s="292"/>
      <c r="I29" s="290">
        <f>ROUND(I18+I28,2)</f>
        <v>0</v>
      </c>
      <c r="J29" s="290"/>
      <c r="K29" s="290"/>
      <c r="L29" s="291"/>
    </row>
    <row r="30" spans="1:12" ht="6.75" customHeight="1">
      <c r="A30" s="307"/>
      <c r="B30" s="308"/>
      <c r="C30" s="308"/>
      <c r="D30" s="308"/>
      <c r="E30" s="308"/>
      <c r="F30" s="308"/>
      <c r="G30" s="308"/>
      <c r="H30" s="308"/>
      <c r="I30" s="308"/>
      <c r="J30" s="308"/>
      <c r="K30" s="308"/>
      <c r="L30" s="58"/>
    </row>
    <row r="31" spans="1:12" ht="15" customHeight="1">
      <c r="A31" s="277"/>
      <c r="B31" s="277"/>
      <c r="C31" s="277"/>
      <c r="D31" s="277"/>
      <c r="E31" s="277"/>
      <c r="F31" s="277"/>
      <c r="G31" s="277"/>
      <c r="H31" s="277"/>
      <c r="I31" s="277"/>
      <c r="J31" s="277"/>
      <c r="K31" s="277"/>
      <c r="L31" s="277"/>
    </row>
    <row r="32" spans="1:12" ht="12.75">
      <c r="A32" s="300" t="s">
        <v>10</v>
      </c>
      <c r="B32" s="301"/>
      <c r="C32" s="301"/>
      <c r="D32" s="303" t="s">
        <v>163</v>
      </c>
      <c r="E32" s="303"/>
      <c r="F32" s="303"/>
      <c r="G32" s="303"/>
      <c r="H32" s="302"/>
      <c r="I32" s="302"/>
      <c r="J32" s="302"/>
      <c r="K32" s="302"/>
      <c r="L32" s="304"/>
    </row>
    <row r="33" spans="1:12" ht="12.75">
      <c r="A33" s="302"/>
      <c r="B33" s="302"/>
      <c r="C33" s="302"/>
      <c r="D33" s="302"/>
      <c r="E33" s="302"/>
      <c r="F33" s="302"/>
      <c r="G33" s="302"/>
      <c r="H33" s="302"/>
      <c r="I33" s="302"/>
      <c r="J33" s="302"/>
      <c r="K33" s="302"/>
      <c r="L33" s="304"/>
    </row>
    <row r="34" spans="1:12" ht="12.75">
      <c r="A34" s="305" t="str">
        <f>Foglio0!D23</f>
        <v>2012/2013</v>
      </c>
      <c r="B34" s="306"/>
      <c r="C34" s="306"/>
      <c r="D34" s="302"/>
      <c r="E34" s="302"/>
      <c r="F34" s="302"/>
      <c r="G34" s="302"/>
      <c r="H34" s="302"/>
      <c r="I34" s="302"/>
      <c r="J34" s="302"/>
      <c r="K34" s="302"/>
      <c r="L34" s="304"/>
    </row>
    <row r="35" spans="1:12" ht="12.75">
      <c r="A35" s="306"/>
      <c r="B35" s="306"/>
      <c r="C35" s="306"/>
      <c r="D35" s="302"/>
      <c r="E35" s="302"/>
      <c r="F35" s="302"/>
      <c r="G35" s="302"/>
      <c r="H35" s="302"/>
      <c r="I35" s="302"/>
      <c r="J35" s="302"/>
      <c r="K35" s="302"/>
      <c r="L35" s="304"/>
    </row>
    <row r="36" spans="1:12" ht="12.75">
      <c r="A36" s="306"/>
      <c r="B36" s="306"/>
      <c r="C36" s="306"/>
      <c r="D36" s="302"/>
      <c r="E36" s="302"/>
      <c r="F36" s="302"/>
      <c r="G36" s="302"/>
      <c r="H36" s="302"/>
      <c r="I36" s="302"/>
      <c r="J36" s="302"/>
      <c r="K36" s="302"/>
      <c r="L36" s="304"/>
    </row>
    <row r="37" spans="1:12" ht="12.75">
      <c r="A37" s="58"/>
      <c r="B37" s="58"/>
      <c r="C37" s="58"/>
      <c r="D37" s="58"/>
      <c r="E37" s="58"/>
      <c r="F37" s="58"/>
      <c r="G37" s="58"/>
      <c r="H37" s="58"/>
      <c r="I37" s="58"/>
      <c r="J37" s="58"/>
      <c r="K37" s="58"/>
      <c r="L37" s="58"/>
    </row>
    <row r="38" spans="1:12" ht="12.75">
      <c r="A38" s="58"/>
      <c r="B38" s="58"/>
      <c r="C38" s="58"/>
      <c r="D38" s="58"/>
      <c r="E38" s="58"/>
      <c r="F38" s="58"/>
      <c r="G38" s="58"/>
      <c r="H38" s="58"/>
      <c r="I38" s="58"/>
      <c r="J38" s="58"/>
      <c r="K38" s="58"/>
      <c r="L38" s="58"/>
    </row>
    <row r="39" spans="1:12" ht="12.75">
      <c r="A39" s="281" t="s">
        <v>91</v>
      </c>
      <c r="B39" s="282"/>
      <c r="C39" s="282"/>
      <c r="D39" s="283">
        <f>ROUND(I29/12*4,2)</f>
        <v>0</v>
      </c>
      <c r="E39" s="283"/>
      <c r="F39" s="283"/>
      <c r="G39" s="283"/>
      <c r="H39" s="283"/>
      <c r="I39" s="283"/>
      <c r="J39" s="283"/>
      <c r="K39" s="283"/>
      <c r="L39" s="284"/>
    </row>
    <row r="40" spans="1:12" ht="12.75">
      <c r="A40" s="282"/>
      <c r="B40" s="282"/>
      <c r="C40" s="282"/>
      <c r="D40" s="283"/>
      <c r="E40" s="283"/>
      <c r="F40" s="283"/>
      <c r="G40" s="283"/>
      <c r="H40" s="283"/>
      <c r="I40" s="283"/>
      <c r="J40" s="283"/>
      <c r="K40" s="283"/>
      <c r="L40" s="284"/>
    </row>
    <row r="41" spans="1:12" ht="12.75">
      <c r="A41" s="282"/>
      <c r="B41" s="282"/>
      <c r="C41" s="282"/>
      <c r="D41" s="283"/>
      <c r="E41" s="283"/>
      <c r="F41" s="283"/>
      <c r="G41" s="283"/>
      <c r="H41" s="283"/>
      <c r="I41" s="283"/>
      <c r="J41" s="283"/>
      <c r="K41" s="283"/>
      <c r="L41" s="284"/>
    </row>
    <row r="42" spans="1:12" ht="12.75">
      <c r="A42" s="282"/>
      <c r="B42" s="282"/>
      <c r="C42" s="282"/>
      <c r="D42" s="283"/>
      <c r="E42" s="283"/>
      <c r="F42" s="283"/>
      <c r="G42" s="283"/>
      <c r="H42" s="283"/>
      <c r="I42" s="283"/>
      <c r="J42" s="283"/>
      <c r="K42" s="283"/>
      <c r="L42" s="284"/>
    </row>
    <row r="43" spans="1:12" ht="12.75">
      <c r="A43" s="282"/>
      <c r="B43" s="282"/>
      <c r="C43" s="282"/>
      <c r="D43" s="283"/>
      <c r="E43" s="283"/>
      <c r="F43" s="283"/>
      <c r="G43" s="283"/>
      <c r="H43" s="283"/>
      <c r="I43" s="283"/>
      <c r="J43" s="283"/>
      <c r="K43" s="283"/>
      <c r="L43" s="284"/>
    </row>
    <row r="44" spans="1:12" ht="12.75">
      <c r="A44" s="282"/>
      <c r="B44" s="282"/>
      <c r="C44" s="282"/>
      <c r="D44" s="283"/>
      <c r="E44" s="283"/>
      <c r="F44" s="283"/>
      <c r="G44" s="283"/>
      <c r="H44" s="283"/>
      <c r="I44" s="283"/>
      <c r="J44" s="283"/>
      <c r="K44" s="283"/>
      <c r="L44" s="284"/>
    </row>
    <row r="45" spans="1:12" ht="12.75">
      <c r="A45" s="282"/>
      <c r="B45" s="282"/>
      <c r="C45" s="282"/>
      <c r="D45" s="283"/>
      <c r="E45" s="283"/>
      <c r="F45" s="283"/>
      <c r="G45" s="283"/>
      <c r="H45" s="283"/>
      <c r="I45" s="283"/>
      <c r="J45" s="283"/>
      <c r="K45" s="283"/>
      <c r="L45" s="284"/>
    </row>
    <row r="46" spans="1:12" ht="25.5">
      <c r="A46" s="23"/>
      <c r="B46" s="23"/>
      <c r="C46" s="23"/>
      <c r="D46" s="48"/>
      <c r="E46" s="48"/>
      <c r="F46" s="48"/>
      <c r="G46" s="48"/>
      <c r="H46" s="48"/>
      <c r="I46" s="48"/>
      <c r="J46" s="48"/>
      <c r="K46" s="48"/>
      <c r="L46" s="48"/>
    </row>
    <row r="47" spans="1:12" ht="12.75">
      <c r="A47" s="281" t="s">
        <v>92</v>
      </c>
      <c r="B47" s="282"/>
      <c r="C47" s="282"/>
      <c r="D47" s="283">
        <f>ROUND(I29-D39,2)</f>
        <v>0</v>
      </c>
      <c r="E47" s="283"/>
      <c r="F47" s="283"/>
      <c r="G47" s="283"/>
      <c r="H47" s="283"/>
      <c r="I47" s="283"/>
      <c r="J47" s="283"/>
      <c r="K47" s="283"/>
      <c r="L47" s="283"/>
    </row>
    <row r="48" spans="1:12" ht="12.75">
      <c r="A48" s="282"/>
      <c r="B48" s="282"/>
      <c r="C48" s="282"/>
      <c r="D48" s="283"/>
      <c r="E48" s="283"/>
      <c r="F48" s="283"/>
      <c r="G48" s="283"/>
      <c r="H48" s="283"/>
      <c r="I48" s="283"/>
      <c r="J48" s="283"/>
      <c r="K48" s="283"/>
      <c r="L48" s="283"/>
    </row>
    <row r="49" spans="1:12" ht="12.75">
      <c r="A49" s="282"/>
      <c r="B49" s="282"/>
      <c r="C49" s="282"/>
      <c r="D49" s="283"/>
      <c r="E49" s="283"/>
      <c r="F49" s="283"/>
      <c r="G49" s="283"/>
      <c r="H49" s="283"/>
      <c r="I49" s="283"/>
      <c r="J49" s="283"/>
      <c r="K49" s="283"/>
      <c r="L49" s="283"/>
    </row>
    <row r="50" spans="1:12" ht="12.75">
      <c r="A50" s="282"/>
      <c r="B50" s="282"/>
      <c r="C50" s="282"/>
      <c r="D50" s="283"/>
      <c r="E50" s="283"/>
      <c r="F50" s="283"/>
      <c r="G50" s="283"/>
      <c r="H50" s="283"/>
      <c r="I50" s="283"/>
      <c r="J50" s="283"/>
      <c r="K50" s="283"/>
      <c r="L50" s="283"/>
    </row>
    <row r="51" spans="1:12" ht="12.75">
      <c r="A51" s="282"/>
      <c r="B51" s="282"/>
      <c r="C51" s="282"/>
      <c r="D51" s="283"/>
      <c r="E51" s="283"/>
      <c r="F51" s="283"/>
      <c r="G51" s="283"/>
      <c r="H51" s="283"/>
      <c r="I51" s="283"/>
      <c r="J51" s="283"/>
      <c r="K51" s="283"/>
      <c r="L51" s="283"/>
    </row>
    <row r="52" spans="1:12" ht="12.75">
      <c r="A52" s="282"/>
      <c r="B52" s="282"/>
      <c r="C52" s="282"/>
      <c r="D52" s="283"/>
      <c r="E52" s="283"/>
      <c r="F52" s="283"/>
      <c r="G52" s="283"/>
      <c r="H52" s="283"/>
      <c r="I52" s="283"/>
      <c r="J52" s="283"/>
      <c r="K52" s="283"/>
      <c r="L52" s="283"/>
    </row>
    <row r="53" spans="1:12" ht="12.75">
      <c r="A53" s="282"/>
      <c r="B53" s="282"/>
      <c r="C53" s="282"/>
      <c r="D53" s="283"/>
      <c r="E53" s="283"/>
      <c r="F53" s="283"/>
      <c r="G53" s="283"/>
      <c r="H53" s="283"/>
      <c r="I53" s="283"/>
      <c r="J53" s="283"/>
      <c r="K53" s="283"/>
      <c r="L53" s="283"/>
    </row>
    <row r="54" spans="1:12" ht="12.75">
      <c r="A54" s="59"/>
      <c r="B54" s="59"/>
      <c r="C54" s="59"/>
      <c r="D54" s="59"/>
      <c r="E54" s="59"/>
      <c r="F54" s="59"/>
      <c r="G54" s="59"/>
      <c r="H54" s="59"/>
      <c r="I54" s="59"/>
      <c r="J54" s="59"/>
      <c r="K54" s="59"/>
      <c r="L54" s="59"/>
    </row>
    <row r="55" spans="1:12" ht="12.75">
      <c r="A55" s="281" t="s">
        <v>21</v>
      </c>
      <c r="B55" s="282"/>
      <c r="C55" s="282"/>
      <c r="D55" s="348">
        <f>ROUND(D39+D47,2)</f>
        <v>0</v>
      </c>
      <c r="E55" s="348"/>
      <c r="F55" s="348"/>
      <c r="G55" s="348"/>
      <c r="H55" s="348"/>
      <c r="I55" s="348"/>
      <c r="J55" s="348"/>
      <c r="K55" s="348"/>
      <c r="L55" s="348"/>
    </row>
    <row r="56" spans="1:12" ht="12.75">
      <c r="A56" s="282"/>
      <c r="B56" s="282"/>
      <c r="C56" s="282"/>
      <c r="D56" s="348"/>
      <c r="E56" s="348"/>
      <c r="F56" s="348"/>
      <c r="G56" s="348"/>
      <c r="H56" s="348"/>
      <c r="I56" s="348"/>
      <c r="J56" s="348"/>
      <c r="K56" s="348"/>
      <c r="L56" s="348"/>
    </row>
    <row r="57" spans="1:12" ht="12.75">
      <c r="A57" s="282"/>
      <c r="B57" s="282"/>
      <c r="C57" s="282"/>
      <c r="D57" s="348"/>
      <c r="E57" s="348"/>
      <c r="F57" s="348"/>
      <c r="G57" s="348"/>
      <c r="H57" s="348"/>
      <c r="I57" s="348"/>
      <c r="J57" s="348"/>
      <c r="K57" s="348"/>
      <c r="L57" s="348"/>
    </row>
    <row r="58" spans="1:12" ht="12.75">
      <c r="A58" s="282"/>
      <c r="B58" s="282"/>
      <c r="C58" s="282"/>
      <c r="D58" s="348"/>
      <c r="E58" s="348"/>
      <c r="F58" s="348"/>
      <c r="G58" s="348"/>
      <c r="H58" s="348"/>
      <c r="I58" s="348"/>
      <c r="J58" s="348"/>
      <c r="K58" s="348"/>
      <c r="L58" s="348"/>
    </row>
    <row r="59" spans="1:12" ht="12.75">
      <c r="A59" s="282"/>
      <c r="B59" s="282"/>
      <c r="C59" s="282"/>
      <c r="D59" s="348"/>
      <c r="E59" s="348"/>
      <c r="F59" s="348"/>
      <c r="G59" s="348"/>
      <c r="H59" s="348"/>
      <c r="I59" s="348"/>
      <c r="J59" s="348"/>
      <c r="K59" s="348"/>
      <c r="L59" s="348"/>
    </row>
    <row r="60" spans="1:12" ht="12.75">
      <c r="A60" s="282"/>
      <c r="B60" s="282"/>
      <c r="C60" s="282"/>
      <c r="D60" s="348"/>
      <c r="E60" s="348"/>
      <c r="F60" s="348"/>
      <c r="G60" s="348"/>
      <c r="H60" s="348"/>
      <c r="I60" s="348"/>
      <c r="J60" s="348"/>
      <c r="K60" s="348"/>
      <c r="L60" s="348"/>
    </row>
    <row r="61" spans="1:12" ht="12.75">
      <c r="A61" s="282"/>
      <c r="B61" s="282"/>
      <c r="C61" s="282"/>
      <c r="D61" s="348"/>
      <c r="E61" s="348"/>
      <c r="F61" s="348"/>
      <c r="G61" s="348"/>
      <c r="H61" s="348"/>
      <c r="I61" s="348"/>
      <c r="J61" s="348"/>
      <c r="K61" s="348"/>
      <c r="L61" s="348"/>
    </row>
    <row r="62" spans="1:12" ht="12.75">
      <c r="A62" s="59"/>
      <c r="B62" s="59"/>
      <c r="C62" s="59"/>
      <c r="D62" s="59"/>
      <c r="E62" s="59"/>
      <c r="F62" s="59"/>
      <c r="G62" s="59"/>
      <c r="H62" s="59"/>
      <c r="I62" s="59"/>
      <c r="J62" s="59"/>
      <c r="K62" s="59"/>
      <c r="L62" s="59"/>
    </row>
    <row r="63" spans="1:12" ht="12.75">
      <c r="A63" s="59"/>
      <c r="B63" s="59"/>
      <c r="C63" s="59"/>
      <c r="D63" s="59"/>
      <c r="E63" s="59"/>
      <c r="F63" s="59"/>
      <c r="G63" s="59"/>
      <c r="H63" s="59"/>
      <c r="I63" s="59"/>
      <c r="J63" s="59"/>
      <c r="K63" s="59"/>
      <c r="L63" s="59"/>
    </row>
    <row r="64" spans="1:12" ht="12.75">
      <c r="A64" s="59"/>
      <c r="B64" s="59"/>
      <c r="C64" s="59"/>
      <c r="D64" s="59"/>
      <c r="E64" s="59"/>
      <c r="F64" s="59"/>
      <c r="G64" s="59"/>
      <c r="H64" s="59"/>
      <c r="I64" s="59"/>
      <c r="J64" s="59"/>
      <c r="K64" s="59"/>
      <c r="L64" s="59"/>
    </row>
    <row r="65" spans="1:12" ht="12.75">
      <c r="A65" s="59"/>
      <c r="B65" s="59"/>
      <c r="C65" s="59"/>
      <c r="D65" s="59"/>
      <c r="E65" s="59"/>
      <c r="F65" s="59"/>
      <c r="G65" s="59"/>
      <c r="H65" s="59"/>
      <c r="I65" s="59"/>
      <c r="J65" s="59"/>
      <c r="K65" s="59"/>
      <c r="L65" s="59"/>
    </row>
    <row r="66" spans="1:12" ht="12.75">
      <c r="A66" s="59"/>
      <c r="B66" s="59"/>
      <c r="C66" s="59"/>
      <c r="D66" s="59"/>
      <c r="E66" s="59"/>
      <c r="F66" s="59"/>
      <c r="G66" s="59"/>
      <c r="H66" s="59"/>
      <c r="I66" s="59"/>
      <c r="J66" s="59"/>
      <c r="K66" s="59"/>
      <c r="L66" s="59"/>
    </row>
    <row r="67" spans="1:12" ht="12.75">
      <c r="A67" s="59"/>
      <c r="B67" s="59"/>
      <c r="C67" s="59"/>
      <c r="D67" s="59"/>
      <c r="E67" s="59"/>
      <c r="F67" s="59"/>
      <c r="G67" s="59"/>
      <c r="H67" s="59"/>
      <c r="I67" s="59"/>
      <c r="J67" s="59"/>
      <c r="K67" s="59"/>
      <c r="L67" s="59"/>
    </row>
    <row r="68" spans="1:12" ht="12.75">
      <c r="A68" s="59"/>
      <c r="B68" s="59"/>
      <c r="C68" s="59"/>
      <c r="D68" s="59"/>
      <c r="E68" s="59"/>
      <c r="F68" s="59"/>
      <c r="G68" s="59"/>
      <c r="H68" s="59"/>
      <c r="I68" s="59"/>
      <c r="J68" s="59"/>
      <c r="K68" s="59"/>
      <c r="L68" s="59"/>
    </row>
    <row r="69" spans="1:12" ht="12.75">
      <c r="A69" s="59"/>
      <c r="B69" s="59"/>
      <c r="C69" s="59"/>
      <c r="D69" s="59"/>
      <c r="E69" s="59"/>
      <c r="F69" s="59"/>
      <c r="G69" s="59"/>
      <c r="H69" s="59"/>
      <c r="I69" s="59"/>
      <c r="J69" s="59"/>
      <c r="K69" s="59"/>
      <c r="L69" s="59"/>
    </row>
  </sheetData>
  <sheetProtection sheet="1" objects="1" scenarios="1"/>
  <mergeCells count="69">
    <mergeCell ref="A55:C61"/>
    <mergeCell ref="D55:L61"/>
    <mergeCell ref="A19:L19"/>
    <mergeCell ref="E6:H7"/>
    <mergeCell ref="I14:L14"/>
    <mergeCell ref="I18:L18"/>
    <mergeCell ref="A18:H18"/>
    <mergeCell ref="A14:D14"/>
    <mergeCell ref="A15:D17"/>
    <mergeCell ref="I15:L17"/>
    <mergeCell ref="A11:D11"/>
    <mergeCell ref="E11:F11"/>
    <mergeCell ref="G11:H11"/>
    <mergeCell ref="I12:L13"/>
    <mergeCell ref="I11:L11"/>
    <mergeCell ref="A12:D13"/>
    <mergeCell ref="I6:L7"/>
    <mergeCell ref="A8:L9"/>
    <mergeCell ref="I10:L10"/>
    <mergeCell ref="E10:F10"/>
    <mergeCell ref="G10:H10"/>
    <mergeCell ref="A10:D10"/>
    <mergeCell ref="A6:D7"/>
    <mergeCell ref="D1:L4"/>
    <mergeCell ref="A1:C2"/>
    <mergeCell ref="A3:C4"/>
    <mergeCell ref="C5:J5"/>
    <mergeCell ref="G14:H14"/>
    <mergeCell ref="E15:F17"/>
    <mergeCell ref="G15:H17"/>
    <mergeCell ref="G12:H13"/>
    <mergeCell ref="E12:F13"/>
    <mergeCell ref="E14:F14"/>
    <mergeCell ref="I20:L20"/>
    <mergeCell ref="A20:D20"/>
    <mergeCell ref="E23:F23"/>
    <mergeCell ref="G21:H22"/>
    <mergeCell ref="E20:F20"/>
    <mergeCell ref="G20:H20"/>
    <mergeCell ref="I21:L22"/>
    <mergeCell ref="I23:L23"/>
    <mergeCell ref="I24:L24"/>
    <mergeCell ref="I25:L25"/>
    <mergeCell ref="A21:D21"/>
    <mergeCell ref="A23:D23"/>
    <mergeCell ref="A22:B22"/>
    <mergeCell ref="E21:F22"/>
    <mergeCell ref="A24:D24"/>
    <mergeCell ref="E24:H24"/>
    <mergeCell ref="A25:D25"/>
    <mergeCell ref="E25:F25"/>
    <mergeCell ref="A32:C33"/>
    <mergeCell ref="D32:L36"/>
    <mergeCell ref="A34:C36"/>
    <mergeCell ref="A30:K30"/>
    <mergeCell ref="A31:L31"/>
    <mergeCell ref="A26:D26"/>
    <mergeCell ref="A28:D28"/>
    <mergeCell ref="E28:F28"/>
    <mergeCell ref="I29:L29"/>
    <mergeCell ref="A29:H29"/>
    <mergeCell ref="I27:L27"/>
    <mergeCell ref="I28:L28"/>
    <mergeCell ref="A27:H27"/>
    <mergeCell ref="I26:L26"/>
    <mergeCell ref="A47:C53"/>
    <mergeCell ref="A39:C45"/>
    <mergeCell ref="D39:L45"/>
    <mergeCell ref="D47:L53"/>
  </mergeCells>
  <conditionalFormatting sqref="E10:F14 I27:L27">
    <cfRule type="cellIs" priority="1" dxfId="1" operator="greaterThan" stopIfTrue="1">
      <formula>0</formula>
    </cfRule>
  </conditionalFormatting>
  <conditionalFormatting sqref="E15:F17">
    <cfRule type="cellIs" priority="2" dxfId="0" operator="notEqual" stopIfTrue="1">
      <formula>0</formula>
    </cfRule>
  </conditionalFormatting>
  <printOptions/>
  <pageMargins left="0.1968503937007874" right="0" top="0.5905511811023623" bottom="0" header="0.5118110236220472" footer="0.5118110236220472"/>
  <pageSetup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Foglio5">
    <tabColor indexed="35"/>
  </sheetPr>
  <dimension ref="A1:K41"/>
  <sheetViews>
    <sheetView workbookViewId="0" topLeftCell="A1">
      <selection activeCell="B34" sqref="B34:G34"/>
    </sheetView>
  </sheetViews>
  <sheetFormatPr defaultColWidth="9.140625" defaultRowHeight="12.75"/>
  <cols>
    <col min="1" max="1" width="8.8515625" style="0" customWidth="1"/>
    <col min="2" max="2" width="10.421875" style="0" customWidth="1"/>
    <col min="3" max="3" width="10.140625" style="0" bestFit="1" customWidth="1"/>
    <col min="5" max="5" width="11.421875" style="0" bestFit="1" customWidth="1"/>
    <col min="6" max="7" width="10.140625" style="0" bestFit="1" customWidth="1"/>
    <col min="9" max="9" width="7.7109375" style="0" customWidth="1"/>
    <col min="10" max="10" width="11.140625" style="0" customWidth="1"/>
  </cols>
  <sheetData>
    <row r="1" spans="1:10" ht="21" customHeight="1">
      <c r="A1" s="388" t="s">
        <v>51</v>
      </c>
      <c r="B1" s="388"/>
      <c r="C1" s="388"/>
      <c r="D1" s="388"/>
      <c r="E1" s="388"/>
      <c r="F1" s="388"/>
      <c r="G1" s="388"/>
      <c r="H1" s="388"/>
      <c r="I1" s="388"/>
      <c r="J1" s="388"/>
    </row>
    <row r="2" spans="1:10" ht="30" customHeight="1">
      <c r="A2" s="362" t="s">
        <v>52</v>
      </c>
      <c r="B2" s="363"/>
      <c r="C2" s="363"/>
      <c r="D2" s="363"/>
      <c r="E2" s="363"/>
      <c r="F2" s="363"/>
      <c r="G2" s="363"/>
      <c r="H2" s="364">
        <f>ROUND(H29+H41,2)</f>
        <v>0</v>
      </c>
      <c r="I2" s="365"/>
      <c r="J2" s="365"/>
    </row>
    <row r="3" spans="1:10" ht="18" customHeight="1">
      <c r="A3" s="366" t="s">
        <v>44</v>
      </c>
      <c r="B3" s="63">
        <v>2</v>
      </c>
      <c r="C3" s="368" t="s">
        <v>53</v>
      </c>
      <c r="D3" s="369"/>
      <c r="E3" s="369"/>
      <c r="F3" s="369"/>
      <c r="G3" s="369"/>
      <c r="H3" s="361">
        <f>ROUND(G4+G5,2)</f>
        <v>0</v>
      </c>
      <c r="I3" s="361"/>
      <c r="J3" s="361"/>
    </row>
    <row r="4" spans="1:10" ht="18" customHeight="1">
      <c r="A4" s="367"/>
      <c r="B4" s="375" t="s">
        <v>54</v>
      </c>
      <c r="C4" s="376"/>
      <c r="D4" s="376"/>
      <c r="E4" s="376"/>
      <c r="F4" s="376"/>
      <c r="G4" s="64">
        <v>0</v>
      </c>
      <c r="H4" s="361"/>
      <c r="I4" s="361"/>
      <c r="J4" s="361"/>
    </row>
    <row r="5" spans="1:11" ht="18" customHeight="1">
      <c r="A5" s="367"/>
      <c r="B5" s="375" t="s">
        <v>55</v>
      </c>
      <c r="C5" s="376"/>
      <c r="D5" s="376"/>
      <c r="E5" s="376"/>
      <c r="F5" s="376"/>
      <c r="G5" s="64">
        <v>0</v>
      </c>
      <c r="H5" s="361"/>
      <c r="I5" s="361"/>
      <c r="J5" s="361"/>
      <c r="K5" s="19"/>
    </row>
    <row r="6" spans="1:11" ht="18" customHeight="1">
      <c r="A6" s="367"/>
      <c r="B6" s="370" t="s">
        <v>296</v>
      </c>
      <c r="C6" s="371"/>
      <c r="D6" s="371"/>
      <c r="E6" s="372"/>
      <c r="F6" s="65">
        <v>0</v>
      </c>
      <c r="G6" s="64">
        <v>0</v>
      </c>
      <c r="H6" s="361">
        <f aca="true" t="shared" si="0" ref="H6:H28">ROUND(F6*G6,2)</f>
        <v>0</v>
      </c>
      <c r="I6" s="361"/>
      <c r="J6" s="361"/>
      <c r="K6" s="19"/>
    </row>
    <row r="7" spans="1:10" ht="18" customHeight="1">
      <c r="A7" s="367"/>
      <c r="B7" s="360" t="s">
        <v>30</v>
      </c>
      <c r="C7" s="373"/>
      <c r="D7" s="373"/>
      <c r="E7" s="374"/>
      <c r="F7" s="65">
        <v>0</v>
      </c>
      <c r="G7" s="64">
        <v>0</v>
      </c>
      <c r="H7" s="361">
        <f t="shared" si="0"/>
        <v>0</v>
      </c>
      <c r="I7" s="361"/>
      <c r="J7" s="361"/>
    </row>
    <row r="8" spans="1:10" ht="18" customHeight="1">
      <c r="A8" s="367"/>
      <c r="B8" s="360" t="s">
        <v>30</v>
      </c>
      <c r="C8" s="360"/>
      <c r="D8" s="360"/>
      <c r="E8" s="360"/>
      <c r="F8" s="65">
        <v>0</v>
      </c>
      <c r="G8" s="64">
        <v>0</v>
      </c>
      <c r="H8" s="361">
        <f t="shared" si="0"/>
        <v>0</v>
      </c>
      <c r="I8" s="361"/>
      <c r="J8" s="361"/>
    </row>
    <row r="9" spans="1:10" ht="18" customHeight="1">
      <c r="A9" s="367"/>
      <c r="B9" s="360" t="s">
        <v>30</v>
      </c>
      <c r="C9" s="360"/>
      <c r="D9" s="360"/>
      <c r="E9" s="360"/>
      <c r="F9" s="65">
        <v>0</v>
      </c>
      <c r="G9" s="64">
        <v>0</v>
      </c>
      <c r="H9" s="361">
        <f>ROUND(F9*G9,2)</f>
        <v>0</v>
      </c>
      <c r="I9" s="361"/>
      <c r="J9" s="361"/>
    </row>
    <row r="10" spans="1:10" ht="18" customHeight="1">
      <c r="A10" s="367"/>
      <c r="B10" s="360" t="s">
        <v>30</v>
      </c>
      <c r="C10" s="360"/>
      <c r="D10" s="360"/>
      <c r="E10" s="360"/>
      <c r="F10" s="65">
        <v>0</v>
      </c>
      <c r="G10" s="64">
        <v>0</v>
      </c>
      <c r="H10" s="361">
        <f t="shared" si="0"/>
        <v>0</v>
      </c>
      <c r="I10" s="361"/>
      <c r="J10" s="361"/>
    </row>
    <row r="11" spans="1:10" ht="18" customHeight="1">
      <c r="A11" s="367"/>
      <c r="B11" s="360" t="s">
        <v>30</v>
      </c>
      <c r="C11" s="360"/>
      <c r="D11" s="360"/>
      <c r="E11" s="360"/>
      <c r="F11" s="65">
        <v>0</v>
      </c>
      <c r="G11" s="64">
        <v>0</v>
      </c>
      <c r="H11" s="361">
        <f t="shared" si="0"/>
        <v>0</v>
      </c>
      <c r="I11" s="361"/>
      <c r="J11" s="361"/>
    </row>
    <row r="12" spans="1:10" ht="18" customHeight="1">
      <c r="A12" s="367"/>
      <c r="B12" s="360" t="s">
        <v>30</v>
      </c>
      <c r="C12" s="360"/>
      <c r="D12" s="360"/>
      <c r="E12" s="360"/>
      <c r="F12" s="65">
        <v>0</v>
      </c>
      <c r="G12" s="64">
        <v>0</v>
      </c>
      <c r="H12" s="361">
        <f t="shared" si="0"/>
        <v>0</v>
      </c>
      <c r="I12" s="361"/>
      <c r="J12" s="361"/>
    </row>
    <row r="13" spans="1:10" ht="18" customHeight="1">
      <c r="A13" s="367"/>
      <c r="B13" s="360" t="s">
        <v>30</v>
      </c>
      <c r="C13" s="360"/>
      <c r="D13" s="360"/>
      <c r="E13" s="360"/>
      <c r="F13" s="65">
        <v>0</v>
      </c>
      <c r="G13" s="64">
        <v>0</v>
      </c>
      <c r="H13" s="361">
        <f t="shared" si="0"/>
        <v>0</v>
      </c>
      <c r="I13" s="361"/>
      <c r="J13" s="361"/>
    </row>
    <row r="14" spans="1:10" ht="18" customHeight="1">
      <c r="A14" s="367"/>
      <c r="B14" s="360" t="s">
        <v>30</v>
      </c>
      <c r="C14" s="360"/>
      <c r="D14" s="360"/>
      <c r="E14" s="360"/>
      <c r="F14" s="65">
        <v>0</v>
      </c>
      <c r="G14" s="64">
        <v>0</v>
      </c>
      <c r="H14" s="361">
        <f t="shared" si="0"/>
        <v>0</v>
      </c>
      <c r="I14" s="361"/>
      <c r="J14" s="361"/>
    </row>
    <row r="15" spans="1:10" ht="18" customHeight="1">
      <c r="A15" s="367"/>
      <c r="B15" s="360" t="s">
        <v>30</v>
      </c>
      <c r="C15" s="360"/>
      <c r="D15" s="360"/>
      <c r="E15" s="360"/>
      <c r="F15" s="65">
        <v>0</v>
      </c>
      <c r="G15" s="64">
        <v>0</v>
      </c>
      <c r="H15" s="361">
        <f t="shared" si="0"/>
        <v>0</v>
      </c>
      <c r="I15" s="361"/>
      <c r="J15" s="361"/>
    </row>
    <row r="16" spans="1:10" ht="18" customHeight="1">
      <c r="A16" s="367"/>
      <c r="B16" s="360" t="s">
        <v>30</v>
      </c>
      <c r="C16" s="360"/>
      <c r="D16" s="360"/>
      <c r="E16" s="360"/>
      <c r="F16" s="65">
        <v>0</v>
      </c>
      <c r="G16" s="64">
        <v>0</v>
      </c>
      <c r="H16" s="361">
        <f t="shared" si="0"/>
        <v>0</v>
      </c>
      <c r="I16" s="361"/>
      <c r="J16" s="361"/>
    </row>
    <row r="17" spans="1:10" ht="18" customHeight="1">
      <c r="A17" s="367"/>
      <c r="B17" s="360" t="s">
        <v>30</v>
      </c>
      <c r="C17" s="360"/>
      <c r="D17" s="360"/>
      <c r="E17" s="360"/>
      <c r="F17" s="65">
        <v>0</v>
      </c>
      <c r="G17" s="64">
        <v>0</v>
      </c>
      <c r="H17" s="361">
        <f t="shared" si="0"/>
        <v>0</v>
      </c>
      <c r="I17" s="361"/>
      <c r="J17" s="361"/>
    </row>
    <row r="18" spans="1:10" ht="18" customHeight="1">
      <c r="A18" s="367"/>
      <c r="B18" s="360" t="s">
        <v>30</v>
      </c>
      <c r="C18" s="360"/>
      <c r="D18" s="360"/>
      <c r="E18" s="360"/>
      <c r="F18" s="65">
        <v>0</v>
      </c>
      <c r="G18" s="64">
        <v>0</v>
      </c>
      <c r="H18" s="361">
        <f t="shared" si="0"/>
        <v>0</v>
      </c>
      <c r="I18" s="361"/>
      <c r="J18" s="361"/>
    </row>
    <row r="19" spans="1:10" ht="18" customHeight="1">
      <c r="A19" s="367"/>
      <c r="B19" s="360" t="s">
        <v>30</v>
      </c>
      <c r="C19" s="360"/>
      <c r="D19" s="360"/>
      <c r="E19" s="360"/>
      <c r="F19" s="65">
        <v>0</v>
      </c>
      <c r="G19" s="64">
        <v>0</v>
      </c>
      <c r="H19" s="361">
        <f t="shared" si="0"/>
        <v>0</v>
      </c>
      <c r="I19" s="361"/>
      <c r="J19" s="361"/>
    </row>
    <row r="20" spans="1:10" ht="18" customHeight="1">
      <c r="A20" s="367"/>
      <c r="B20" s="360" t="s">
        <v>30</v>
      </c>
      <c r="C20" s="360"/>
      <c r="D20" s="360"/>
      <c r="E20" s="360"/>
      <c r="F20" s="65">
        <v>0</v>
      </c>
      <c r="G20" s="64">
        <v>0</v>
      </c>
      <c r="H20" s="361">
        <f t="shared" si="0"/>
        <v>0</v>
      </c>
      <c r="I20" s="361"/>
      <c r="J20" s="361"/>
    </row>
    <row r="21" spans="1:10" ht="18" customHeight="1">
      <c r="A21" s="367"/>
      <c r="B21" s="360" t="s">
        <v>30</v>
      </c>
      <c r="C21" s="360"/>
      <c r="D21" s="360"/>
      <c r="E21" s="360"/>
      <c r="F21" s="65">
        <v>0</v>
      </c>
      <c r="G21" s="64">
        <v>0</v>
      </c>
      <c r="H21" s="361">
        <f t="shared" si="0"/>
        <v>0</v>
      </c>
      <c r="I21" s="361"/>
      <c r="J21" s="361"/>
    </row>
    <row r="22" spans="1:10" ht="18" customHeight="1">
      <c r="A22" s="367"/>
      <c r="B22" s="360" t="s">
        <v>30</v>
      </c>
      <c r="C22" s="360"/>
      <c r="D22" s="360"/>
      <c r="E22" s="360"/>
      <c r="F22" s="65">
        <v>0</v>
      </c>
      <c r="G22" s="64">
        <v>0</v>
      </c>
      <c r="H22" s="361">
        <f t="shared" si="0"/>
        <v>0</v>
      </c>
      <c r="I22" s="361"/>
      <c r="J22" s="361"/>
    </row>
    <row r="23" spans="1:10" ht="18" customHeight="1">
      <c r="A23" s="367"/>
      <c r="B23" s="360" t="s">
        <v>30</v>
      </c>
      <c r="C23" s="373"/>
      <c r="D23" s="373"/>
      <c r="E23" s="374"/>
      <c r="F23" s="65">
        <v>0</v>
      </c>
      <c r="G23" s="64">
        <v>0</v>
      </c>
      <c r="H23" s="361">
        <f t="shared" si="0"/>
        <v>0</v>
      </c>
      <c r="I23" s="361"/>
      <c r="J23" s="361"/>
    </row>
    <row r="24" spans="1:10" ht="18" customHeight="1">
      <c r="A24" s="367"/>
      <c r="B24" s="360" t="s">
        <v>30</v>
      </c>
      <c r="C24" s="373"/>
      <c r="D24" s="373"/>
      <c r="E24" s="374"/>
      <c r="F24" s="65">
        <v>0</v>
      </c>
      <c r="G24" s="64">
        <v>0</v>
      </c>
      <c r="H24" s="361">
        <f t="shared" si="0"/>
        <v>0</v>
      </c>
      <c r="I24" s="361"/>
      <c r="J24" s="361"/>
    </row>
    <row r="25" spans="1:10" ht="18" customHeight="1">
      <c r="A25" s="367"/>
      <c r="B25" s="360" t="s">
        <v>30</v>
      </c>
      <c r="C25" s="373"/>
      <c r="D25" s="373"/>
      <c r="E25" s="374"/>
      <c r="F25" s="65">
        <v>0</v>
      </c>
      <c r="G25" s="64">
        <v>0</v>
      </c>
      <c r="H25" s="361">
        <f t="shared" si="0"/>
        <v>0</v>
      </c>
      <c r="I25" s="361"/>
      <c r="J25" s="361"/>
    </row>
    <row r="26" spans="1:10" ht="18" customHeight="1">
      <c r="A26" s="367"/>
      <c r="B26" s="360" t="s">
        <v>30</v>
      </c>
      <c r="C26" s="373"/>
      <c r="D26" s="373"/>
      <c r="E26" s="374"/>
      <c r="F26" s="65">
        <v>0</v>
      </c>
      <c r="G26" s="64">
        <v>0</v>
      </c>
      <c r="H26" s="361">
        <f t="shared" si="0"/>
        <v>0</v>
      </c>
      <c r="I26" s="361"/>
      <c r="J26" s="361"/>
    </row>
    <row r="27" spans="1:10" ht="18" customHeight="1">
      <c r="A27" s="367"/>
      <c r="B27" s="360" t="s">
        <v>30</v>
      </c>
      <c r="C27" s="373"/>
      <c r="D27" s="373"/>
      <c r="E27" s="374"/>
      <c r="F27" s="65">
        <v>0</v>
      </c>
      <c r="G27" s="64">
        <v>0</v>
      </c>
      <c r="H27" s="361">
        <f t="shared" si="0"/>
        <v>0</v>
      </c>
      <c r="I27" s="361"/>
      <c r="J27" s="361"/>
    </row>
    <row r="28" spans="1:10" ht="18" customHeight="1">
      <c r="A28" s="367"/>
      <c r="B28" s="360" t="s">
        <v>30</v>
      </c>
      <c r="C28" s="373"/>
      <c r="D28" s="373"/>
      <c r="E28" s="374"/>
      <c r="F28" s="65">
        <v>0</v>
      </c>
      <c r="G28" s="64">
        <v>0</v>
      </c>
      <c r="H28" s="361">
        <f t="shared" si="0"/>
        <v>0</v>
      </c>
      <c r="I28" s="361"/>
      <c r="J28" s="361"/>
    </row>
    <row r="29" spans="1:10" ht="24.75" customHeight="1">
      <c r="A29" s="367"/>
      <c r="B29" s="377" t="s">
        <v>56</v>
      </c>
      <c r="C29" s="378"/>
      <c r="D29" s="378"/>
      <c r="E29" s="378"/>
      <c r="F29" s="378"/>
      <c r="G29" s="378"/>
      <c r="H29" s="379">
        <f>ROUND(H3+H6+H7+H8+H9+H10+H11+H12+H13+H14+H15+H16+H17+H18+H19+H20+H21+H22+H23+H24+H25+H26+H27+H28,2)</f>
        <v>0</v>
      </c>
      <c r="I29" s="379"/>
      <c r="J29" s="379"/>
    </row>
    <row r="30" spans="1:10" ht="15.75" customHeight="1">
      <c r="A30" s="386" t="s">
        <v>50</v>
      </c>
      <c r="B30" s="380" t="s">
        <v>57</v>
      </c>
      <c r="C30" s="381"/>
      <c r="D30" s="381"/>
      <c r="E30" s="381"/>
      <c r="F30" s="381"/>
      <c r="G30" s="381"/>
      <c r="H30" s="361">
        <f>ROUND(G31+G32+G33,2)</f>
        <v>0</v>
      </c>
      <c r="I30" s="361"/>
      <c r="J30" s="361"/>
    </row>
    <row r="31" spans="1:10" ht="15.75" customHeight="1">
      <c r="A31" s="387"/>
      <c r="B31" s="66" t="s">
        <v>58</v>
      </c>
      <c r="C31" s="67" t="s">
        <v>59</v>
      </c>
      <c r="D31" s="68">
        <v>0</v>
      </c>
      <c r="E31" s="67" t="s">
        <v>60</v>
      </c>
      <c r="F31" s="69">
        <f>Foglio0!H40</f>
        <v>16.5</v>
      </c>
      <c r="G31" s="70">
        <f>ROUND(F31*D31,2)</f>
        <v>0</v>
      </c>
      <c r="H31" s="361"/>
      <c r="I31" s="361"/>
      <c r="J31" s="361"/>
    </row>
    <row r="32" spans="1:10" ht="15.75" customHeight="1">
      <c r="A32" s="387"/>
      <c r="B32" s="66" t="s">
        <v>61</v>
      </c>
      <c r="C32" s="67" t="s">
        <v>59</v>
      </c>
      <c r="D32" s="68">
        <v>0</v>
      </c>
      <c r="E32" s="67" t="s">
        <v>60</v>
      </c>
      <c r="F32" s="69">
        <f>Foglio0!H42</f>
        <v>14.5</v>
      </c>
      <c r="G32" s="70">
        <f>ROUND(F32*D32,2)</f>
        <v>0</v>
      </c>
      <c r="H32" s="361"/>
      <c r="I32" s="361"/>
      <c r="J32" s="361"/>
    </row>
    <row r="33" spans="1:10" ht="15.75" customHeight="1">
      <c r="A33" s="387"/>
      <c r="B33" s="66" t="s">
        <v>62</v>
      </c>
      <c r="C33" s="67" t="s">
        <v>59</v>
      </c>
      <c r="D33" s="68">
        <v>0</v>
      </c>
      <c r="E33" s="67" t="s">
        <v>60</v>
      </c>
      <c r="F33" s="69">
        <f>Foglio0!H44</f>
        <v>12.5</v>
      </c>
      <c r="G33" s="70">
        <f>ROUND(F33*D33,2)</f>
        <v>0</v>
      </c>
      <c r="H33" s="361"/>
      <c r="I33" s="361"/>
      <c r="J33" s="361"/>
    </row>
    <row r="34" spans="1:10" ht="18" customHeight="1">
      <c r="A34" s="387"/>
      <c r="B34" s="382" t="s">
        <v>63</v>
      </c>
      <c r="C34" s="383"/>
      <c r="D34" s="383"/>
      <c r="E34" s="384"/>
      <c r="F34" s="385"/>
      <c r="G34" s="385"/>
      <c r="H34" s="361">
        <f>ROUND('Ind. Direz.DSGA e SOST.'!I29,2)</f>
        <v>0</v>
      </c>
      <c r="I34" s="361"/>
      <c r="J34" s="361"/>
    </row>
    <row r="35" spans="1:10" ht="18" customHeight="1">
      <c r="A35" s="387"/>
      <c r="B35" s="360" t="s">
        <v>30</v>
      </c>
      <c r="C35" s="373"/>
      <c r="D35" s="373"/>
      <c r="E35" s="374"/>
      <c r="F35" s="65">
        <v>0</v>
      </c>
      <c r="G35" s="64">
        <v>0</v>
      </c>
      <c r="H35" s="361">
        <f aca="true" t="shared" si="1" ref="H35:H40">ROUND(F35*G35,2)</f>
        <v>0</v>
      </c>
      <c r="I35" s="361"/>
      <c r="J35" s="361"/>
    </row>
    <row r="36" spans="1:10" ht="18" customHeight="1">
      <c r="A36" s="387"/>
      <c r="B36" s="360" t="s">
        <v>30</v>
      </c>
      <c r="C36" s="373"/>
      <c r="D36" s="373"/>
      <c r="E36" s="374"/>
      <c r="F36" s="65">
        <v>0</v>
      </c>
      <c r="G36" s="64">
        <v>0</v>
      </c>
      <c r="H36" s="361">
        <f>ROUND(F36*G36,2)</f>
        <v>0</v>
      </c>
      <c r="I36" s="361"/>
      <c r="J36" s="361"/>
    </row>
    <row r="37" spans="1:10" ht="18" customHeight="1">
      <c r="A37" s="387"/>
      <c r="B37" s="360" t="s">
        <v>30</v>
      </c>
      <c r="C37" s="373"/>
      <c r="D37" s="373"/>
      <c r="E37" s="374"/>
      <c r="F37" s="65">
        <v>0</v>
      </c>
      <c r="G37" s="64">
        <v>0</v>
      </c>
      <c r="H37" s="361">
        <f t="shared" si="1"/>
        <v>0</v>
      </c>
      <c r="I37" s="361"/>
      <c r="J37" s="361"/>
    </row>
    <row r="38" spans="1:10" ht="18" customHeight="1">
      <c r="A38" s="387"/>
      <c r="B38" s="360" t="s">
        <v>30</v>
      </c>
      <c r="C38" s="373"/>
      <c r="D38" s="373"/>
      <c r="E38" s="374"/>
      <c r="F38" s="65">
        <v>0</v>
      </c>
      <c r="G38" s="64">
        <v>0</v>
      </c>
      <c r="H38" s="361">
        <f t="shared" si="1"/>
        <v>0</v>
      </c>
      <c r="I38" s="361"/>
      <c r="J38" s="361"/>
    </row>
    <row r="39" spans="1:10" ht="18" customHeight="1">
      <c r="A39" s="387"/>
      <c r="B39" s="360" t="s">
        <v>30</v>
      </c>
      <c r="C39" s="373"/>
      <c r="D39" s="373"/>
      <c r="E39" s="374"/>
      <c r="F39" s="65">
        <v>0</v>
      </c>
      <c r="G39" s="64">
        <v>0</v>
      </c>
      <c r="H39" s="361">
        <f t="shared" si="1"/>
        <v>0</v>
      </c>
      <c r="I39" s="361"/>
      <c r="J39" s="361"/>
    </row>
    <row r="40" spans="1:10" ht="18" customHeight="1">
      <c r="A40" s="387"/>
      <c r="B40" s="360" t="s">
        <v>30</v>
      </c>
      <c r="C40" s="373"/>
      <c r="D40" s="373"/>
      <c r="E40" s="374"/>
      <c r="F40" s="65">
        <v>0</v>
      </c>
      <c r="G40" s="64">
        <v>0</v>
      </c>
      <c r="H40" s="361">
        <f t="shared" si="1"/>
        <v>0</v>
      </c>
      <c r="I40" s="361"/>
      <c r="J40" s="361"/>
    </row>
    <row r="41" spans="1:10" ht="24.75" customHeight="1">
      <c r="A41" s="387"/>
      <c r="B41" s="377" t="s">
        <v>56</v>
      </c>
      <c r="C41" s="378"/>
      <c r="D41" s="378"/>
      <c r="E41" s="378"/>
      <c r="F41" s="378"/>
      <c r="G41" s="378"/>
      <c r="H41" s="379">
        <f>ROUND(H30+H34+H35+H36+H37+H38+H39+H40,2)</f>
        <v>0</v>
      </c>
      <c r="I41" s="379"/>
      <c r="J41" s="379"/>
    </row>
  </sheetData>
  <sheetProtection sheet="1" objects="1" scenarios="1"/>
  <mergeCells count="75">
    <mergeCell ref="A30:A41"/>
    <mergeCell ref="A1:J1"/>
    <mergeCell ref="B41:G41"/>
    <mergeCell ref="H41:J41"/>
    <mergeCell ref="B40:E40"/>
    <mergeCell ref="H40:J40"/>
    <mergeCell ref="B38:E38"/>
    <mergeCell ref="H38:J38"/>
    <mergeCell ref="B39:E39"/>
    <mergeCell ref="H39:J39"/>
    <mergeCell ref="B36:E36"/>
    <mergeCell ref="H36:J36"/>
    <mergeCell ref="B37:E37"/>
    <mergeCell ref="H37:J37"/>
    <mergeCell ref="B35:E35"/>
    <mergeCell ref="H35:J35"/>
    <mergeCell ref="B30:G30"/>
    <mergeCell ref="H30:J33"/>
    <mergeCell ref="H34:J34"/>
    <mergeCell ref="B34:G34"/>
    <mergeCell ref="H25:J25"/>
    <mergeCell ref="H26:J26"/>
    <mergeCell ref="H27:J27"/>
    <mergeCell ref="B29:G29"/>
    <mergeCell ref="H29:J29"/>
    <mergeCell ref="B27:E27"/>
    <mergeCell ref="B28:E28"/>
    <mergeCell ref="H28:J28"/>
    <mergeCell ref="H15:J15"/>
    <mergeCell ref="H16:J16"/>
    <mergeCell ref="H23:J23"/>
    <mergeCell ref="H18:J18"/>
    <mergeCell ref="H19:J19"/>
    <mergeCell ref="H20:J20"/>
    <mergeCell ref="H21:J21"/>
    <mergeCell ref="B16:E16"/>
    <mergeCell ref="B22:E22"/>
    <mergeCell ref="B23:E23"/>
    <mergeCell ref="B24:E24"/>
    <mergeCell ref="B19:E19"/>
    <mergeCell ref="B20:E20"/>
    <mergeCell ref="B18:E18"/>
    <mergeCell ref="H14:J14"/>
    <mergeCell ref="B21:E21"/>
    <mergeCell ref="B26:E26"/>
    <mergeCell ref="B11:E11"/>
    <mergeCell ref="B12:E12"/>
    <mergeCell ref="B25:E25"/>
    <mergeCell ref="H24:J24"/>
    <mergeCell ref="H17:J17"/>
    <mergeCell ref="H22:J22"/>
    <mergeCell ref="B15:E15"/>
    <mergeCell ref="B13:E13"/>
    <mergeCell ref="H9:J9"/>
    <mergeCell ref="H10:J10"/>
    <mergeCell ref="H11:J11"/>
    <mergeCell ref="H12:J12"/>
    <mergeCell ref="H13:J13"/>
    <mergeCell ref="H3:J5"/>
    <mergeCell ref="B6:E6"/>
    <mergeCell ref="B7:E7"/>
    <mergeCell ref="B4:F4"/>
    <mergeCell ref="B5:F5"/>
    <mergeCell ref="H6:J6"/>
    <mergeCell ref="H7:J7"/>
    <mergeCell ref="B14:E14"/>
    <mergeCell ref="H8:J8"/>
    <mergeCell ref="A2:G2"/>
    <mergeCell ref="H2:J2"/>
    <mergeCell ref="A3:A29"/>
    <mergeCell ref="C3:G3"/>
    <mergeCell ref="B8:E8"/>
    <mergeCell ref="B9:E9"/>
    <mergeCell ref="B10:E10"/>
    <mergeCell ref="B17:E17"/>
  </mergeCells>
  <conditionalFormatting sqref="D31:D33 G4:G28 F6:F28 F35:G40">
    <cfRule type="cellIs" priority="1" dxfId="1" operator="greaterThan" stopIfTrue="1">
      <formula>0</formula>
    </cfRule>
  </conditionalFormatting>
  <conditionalFormatting sqref="B35:E40 B7:E28">
    <cfRule type="cellIs" priority="2" dxfId="1" operator="notEqual" stopIfTrue="1">
      <formula>"x"</formula>
    </cfRule>
  </conditionalFormatting>
  <printOptions horizontalCentered="1" verticalCentered="1"/>
  <pageMargins left="0.3937007874015748" right="0" top="0.1968503937007874"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oglio2">
    <tabColor indexed="17"/>
  </sheetPr>
  <dimension ref="A1:BX247"/>
  <sheetViews>
    <sheetView workbookViewId="0" topLeftCell="A1">
      <selection activeCell="F247" sqref="F247:I247"/>
    </sheetView>
  </sheetViews>
  <sheetFormatPr defaultColWidth="9.140625" defaultRowHeight="12.75"/>
  <cols>
    <col min="1" max="10" width="9.7109375" style="0" customWidth="1"/>
  </cols>
  <sheetData>
    <row r="1" spans="1:76" ht="84" customHeight="1">
      <c r="A1" s="553" t="s">
        <v>183</v>
      </c>
      <c r="B1" s="554"/>
      <c r="C1" s="554"/>
      <c r="D1" s="554"/>
      <c r="E1" s="554"/>
      <c r="F1" s="554"/>
      <c r="G1" s="554"/>
      <c r="H1" s="554"/>
      <c r="I1" s="554"/>
      <c r="J1" s="555"/>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row>
    <row r="2" spans="1:76" ht="36" customHeight="1">
      <c r="A2" s="542" t="s">
        <v>217</v>
      </c>
      <c r="B2" s="543"/>
      <c r="C2" s="543"/>
      <c r="D2" s="543"/>
      <c r="E2" s="543"/>
      <c r="F2" s="543"/>
      <c r="G2" s="543"/>
      <c r="H2" s="543"/>
      <c r="I2" s="543"/>
      <c r="J2" s="544"/>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row>
    <row r="3" spans="1:76" ht="36" customHeight="1">
      <c r="A3" s="559" t="s">
        <v>94</v>
      </c>
      <c r="B3" s="560"/>
      <c r="C3" s="560"/>
      <c r="D3" s="562" t="str">
        <f>Foglio0!D23</f>
        <v>2012/2013</v>
      </c>
      <c r="E3" s="562"/>
      <c r="F3" s="562"/>
      <c r="G3" s="562"/>
      <c r="H3" s="559" t="s">
        <v>95</v>
      </c>
      <c r="I3" s="561"/>
      <c r="J3" s="561"/>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row>
    <row r="4" spans="1:76" ht="36" customHeight="1">
      <c r="A4" s="559" t="s">
        <v>96</v>
      </c>
      <c r="B4" s="560"/>
      <c r="C4" s="560"/>
      <c r="D4" s="562">
        <f>Foglio0!D26</f>
        <v>2013</v>
      </c>
      <c r="E4" s="562"/>
      <c r="F4" s="562"/>
      <c r="G4" s="562"/>
      <c r="H4" s="559" t="s">
        <v>97</v>
      </c>
      <c r="I4" s="561"/>
      <c r="J4" s="561"/>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row>
    <row r="5" spans="1:76" ht="9.75" customHeight="1">
      <c r="A5" s="24"/>
      <c r="B5" s="25"/>
      <c r="C5" s="25"/>
      <c r="D5" s="25"/>
      <c r="E5" s="32"/>
      <c r="F5" s="25"/>
      <c r="G5" s="25"/>
      <c r="H5" s="25"/>
      <c r="I5" s="25"/>
      <c r="J5" s="26"/>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row>
    <row r="6" spans="1:76" ht="33" customHeight="1">
      <c r="A6" s="556" t="s">
        <v>98</v>
      </c>
      <c r="B6" s="556"/>
      <c r="C6" s="556"/>
      <c r="D6" s="556"/>
      <c r="E6" s="556"/>
      <c r="F6" s="556"/>
      <c r="G6" s="556"/>
      <c r="H6" s="556"/>
      <c r="I6" s="556"/>
      <c r="J6" s="556"/>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row>
    <row r="7" spans="1:76" ht="46.5" customHeight="1">
      <c r="A7" s="557" t="s">
        <v>166</v>
      </c>
      <c r="B7" s="557"/>
      <c r="C7" s="557"/>
      <c r="D7" s="557"/>
      <c r="E7" s="557"/>
      <c r="F7" s="557"/>
      <c r="G7" s="557"/>
      <c r="H7" s="557"/>
      <c r="I7" s="557"/>
      <c r="J7" s="557"/>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row>
    <row r="8" spans="1:76" ht="33" customHeight="1">
      <c r="A8" s="558" t="s">
        <v>99</v>
      </c>
      <c r="B8" s="558"/>
      <c r="C8" s="558"/>
      <c r="D8" s="558"/>
      <c r="E8" s="558"/>
      <c r="F8" s="558"/>
      <c r="G8" s="558"/>
      <c r="H8" s="558"/>
      <c r="I8" s="558"/>
      <c r="J8" s="558"/>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row>
    <row r="9" spans="1:76" ht="111.75" customHeight="1">
      <c r="A9" s="550" t="s">
        <v>184</v>
      </c>
      <c r="B9" s="550"/>
      <c r="C9" s="550"/>
      <c r="D9" s="550"/>
      <c r="E9" s="550"/>
      <c r="F9" s="550"/>
      <c r="G9" s="550"/>
      <c r="H9" s="550"/>
      <c r="I9" s="550"/>
      <c r="J9" s="550"/>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row>
    <row r="10" spans="1:76" ht="48" customHeight="1">
      <c r="A10" s="557" t="s">
        <v>185</v>
      </c>
      <c r="B10" s="557"/>
      <c r="C10" s="557"/>
      <c r="D10" s="557"/>
      <c r="E10" s="557"/>
      <c r="F10" s="557"/>
      <c r="G10" s="557"/>
      <c r="H10" s="557"/>
      <c r="I10" s="557"/>
      <c r="J10" s="557"/>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row>
    <row r="11" spans="1:76" ht="27.75" customHeight="1">
      <c r="A11" s="631" t="s">
        <v>135</v>
      </c>
      <c r="B11" s="179"/>
      <c r="C11" s="179"/>
      <c r="D11" s="179"/>
      <c r="E11" s="179"/>
      <c r="F11" s="179"/>
      <c r="G11" s="179"/>
      <c r="H11" s="179"/>
      <c r="I11" s="179"/>
      <c r="J11" s="179"/>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row>
    <row r="12" spans="1:76" ht="27.75" customHeight="1">
      <c r="A12" s="632" t="s">
        <v>186</v>
      </c>
      <c r="B12" s="633"/>
      <c r="C12" s="633"/>
      <c r="D12" s="634" t="s">
        <v>187</v>
      </c>
      <c r="E12" s="634"/>
      <c r="F12" s="634"/>
      <c r="G12" s="634"/>
      <c r="H12" s="634"/>
      <c r="I12" s="634"/>
      <c r="J12" s="63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row>
    <row r="13" spans="1:76" ht="18" customHeight="1">
      <c r="A13" s="548" t="s">
        <v>216</v>
      </c>
      <c r="B13" s="548"/>
      <c r="C13" s="548"/>
      <c r="D13" s="548"/>
      <c r="E13" s="548"/>
      <c r="F13" s="548"/>
      <c r="G13" s="549"/>
      <c r="H13" s="549"/>
      <c r="I13" s="549"/>
      <c r="J13" s="549"/>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row>
    <row r="14" spans="1:76" ht="18" customHeight="1">
      <c r="A14" s="550"/>
      <c r="B14" s="550"/>
      <c r="C14" s="550"/>
      <c r="D14" s="550"/>
      <c r="E14" s="550"/>
      <c r="F14" s="550"/>
      <c r="G14" s="551"/>
      <c r="H14" s="551"/>
      <c r="I14" s="551"/>
      <c r="J14" s="551"/>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row>
    <row r="15" spans="1:76" ht="13.5" customHeight="1">
      <c r="A15" s="552"/>
      <c r="B15" s="552"/>
      <c r="C15" s="552"/>
      <c r="D15" s="552"/>
      <c r="E15" s="552"/>
      <c r="F15" s="552"/>
      <c r="G15" s="552"/>
      <c r="H15" s="552"/>
      <c r="I15" s="552"/>
      <c r="J15" s="552"/>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row>
    <row r="16" spans="1:76" ht="22.5" customHeight="1">
      <c r="A16" s="478" t="s">
        <v>188</v>
      </c>
      <c r="B16" s="259"/>
      <c r="C16" s="260"/>
      <c r="D16" s="447" t="s">
        <v>192</v>
      </c>
      <c r="E16" s="447"/>
      <c r="F16" s="447" t="s">
        <v>193</v>
      </c>
      <c r="G16" s="447"/>
      <c r="H16" s="533" t="s">
        <v>293</v>
      </c>
      <c r="I16" s="534"/>
      <c r="J16" s="535"/>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row>
    <row r="17" spans="1:76" ht="15.75" customHeight="1">
      <c r="A17" s="479"/>
      <c r="B17" s="179"/>
      <c r="C17" s="480"/>
      <c r="D17" s="531" t="s">
        <v>190</v>
      </c>
      <c r="E17" s="532"/>
      <c r="F17" s="525" t="s">
        <v>191</v>
      </c>
      <c r="G17" s="526"/>
      <c r="H17" s="536"/>
      <c r="I17" s="537"/>
      <c r="J17" s="538"/>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row>
    <row r="18" spans="1:76" ht="12" customHeight="1">
      <c r="A18" s="479"/>
      <c r="B18" s="179"/>
      <c r="C18" s="480"/>
      <c r="D18" s="261"/>
      <c r="E18" s="263"/>
      <c r="F18" s="529" t="s">
        <v>292</v>
      </c>
      <c r="G18" s="530"/>
      <c r="H18" s="539"/>
      <c r="I18" s="540"/>
      <c r="J18" s="541"/>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row>
    <row r="19" spans="1:76" ht="21" customHeight="1">
      <c r="A19" s="261"/>
      <c r="B19" s="262"/>
      <c r="C19" s="263"/>
      <c r="D19" s="527" t="s">
        <v>189</v>
      </c>
      <c r="E19" s="527"/>
      <c r="F19" s="528"/>
      <c r="G19" s="528"/>
      <c r="H19" s="528"/>
      <c r="I19" s="528"/>
      <c r="J19" s="528"/>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row>
    <row r="20" spans="1:76" ht="21.75" customHeight="1">
      <c r="A20" s="397" t="str">
        <f>Foglio2!A4</f>
        <v>Fondo  di  Istituto</v>
      </c>
      <c r="B20" s="398"/>
      <c r="C20" s="398"/>
      <c r="D20" s="547">
        <f>ROUND(Foglio2!S11,2)</f>
        <v>0</v>
      </c>
      <c r="E20" s="547"/>
      <c r="F20" s="546">
        <v>0</v>
      </c>
      <c r="G20" s="546"/>
      <c r="H20" s="545">
        <f aca="true" t="shared" si="0" ref="H20:H25">ROUND(D20+F20,2)</f>
        <v>0</v>
      </c>
      <c r="I20" s="545"/>
      <c r="J20" s="545"/>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row>
    <row r="21" spans="1:76" ht="21.75" customHeight="1">
      <c r="A21" s="397" t="str">
        <f>Foglio2!A15</f>
        <v>Funzioni  docenti</v>
      </c>
      <c r="B21" s="398"/>
      <c r="C21" s="398"/>
      <c r="D21" s="547">
        <f>ROUND(Foglio2!S16,2)</f>
        <v>0</v>
      </c>
      <c r="E21" s="547"/>
      <c r="F21" s="546">
        <v>0</v>
      </c>
      <c r="G21" s="546"/>
      <c r="H21" s="545">
        <f t="shared" si="0"/>
        <v>0</v>
      </c>
      <c r="I21" s="545"/>
      <c r="J21" s="545"/>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row>
    <row r="22" spans="1:76" ht="21.75" customHeight="1">
      <c r="A22" s="397" t="str">
        <f>Foglio2!A18</f>
        <v>Incarichi  A.T.A.</v>
      </c>
      <c r="B22" s="398"/>
      <c r="C22" s="398"/>
      <c r="D22" s="547">
        <f>ROUND(Foglio2!S19,2)</f>
        <v>0</v>
      </c>
      <c r="E22" s="547"/>
      <c r="F22" s="546">
        <v>0</v>
      </c>
      <c r="G22" s="546"/>
      <c r="H22" s="545">
        <f t="shared" si="0"/>
        <v>0</v>
      </c>
      <c r="I22" s="545"/>
      <c r="J22" s="545"/>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row>
    <row r="23" spans="1:76" ht="21.75" customHeight="1">
      <c r="A23" s="397" t="str">
        <f>Foglio2!A21</f>
        <v>Ore  eccedenti</v>
      </c>
      <c r="B23" s="398"/>
      <c r="C23" s="398"/>
      <c r="D23" s="547">
        <f>ROUND(Foglio2!S22,2)</f>
        <v>0</v>
      </c>
      <c r="E23" s="547"/>
      <c r="F23" s="546">
        <v>0</v>
      </c>
      <c r="G23" s="546"/>
      <c r="H23" s="545">
        <f t="shared" si="0"/>
        <v>0</v>
      </c>
      <c r="I23" s="545"/>
      <c r="J23" s="545"/>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row>
    <row r="24" spans="1:76" ht="21.75" customHeight="1">
      <c r="A24" s="397" t="str">
        <f>Foglio2!A24</f>
        <v>Attività  sportiva</v>
      </c>
      <c r="B24" s="398"/>
      <c r="C24" s="398"/>
      <c r="D24" s="547">
        <f>ROUND(Foglio2!S25,2)</f>
        <v>0</v>
      </c>
      <c r="E24" s="547"/>
      <c r="F24" s="546">
        <v>0</v>
      </c>
      <c r="G24" s="546"/>
      <c r="H24" s="545">
        <f t="shared" si="0"/>
        <v>0</v>
      </c>
      <c r="I24" s="545"/>
      <c r="J24" s="545"/>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row>
    <row r="25" spans="1:76" ht="30" customHeight="1">
      <c r="A25" s="469" t="s">
        <v>194</v>
      </c>
      <c r="B25" s="470"/>
      <c r="C25" s="471"/>
      <c r="D25" s="361">
        <f>ROUND(D20+D21+D22+D23+D24,2)</f>
        <v>0</v>
      </c>
      <c r="E25" s="361"/>
      <c r="F25" s="361">
        <f>ROUND(F20+F21+F22+F23+F24,2)</f>
        <v>0</v>
      </c>
      <c r="G25" s="361"/>
      <c r="H25" s="247">
        <f t="shared" si="0"/>
        <v>0</v>
      </c>
      <c r="I25" s="247"/>
      <c r="J25" s="247"/>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row>
    <row r="26" spans="1:76" ht="24.75" customHeight="1">
      <c r="A26" s="399" t="s">
        <v>195</v>
      </c>
      <c r="B26" s="399"/>
      <c r="C26" s="457" t="s">
        <v>203</v>
      </c>
      <c r="D26" s="458"/>
      <c r="E26" s="458"/>
      <c r="F26" s="458"/>
      <c r="G26" s="458"/>
      <c r="H26" s="458"/>
      <c r="I26" s="458"/>
      <c r="J26" s="458"/>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row>
    <row r="27" spans="1:76" ht="19.5" customHeight="1">
      <c r="A27" s="510" t="s">
        <v>207</v>
      </c>
      <c r="B27" s="511"/>
      <c r="C27" s="511"/>
      <c r="D27" s="511"/>
      <c r="E27" s="511"/>
      <c r="F27" s="511"/>
      <c r="G27" s="511"/>
      <c r="H27" s="511"/>
      <c r="I27" s="511"/>
      <c r="J27" s="512"/>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row>
    <row r="28" spans="1:76" s="2" customFormat="1" ht="19.5" customHeight="1">
      <c r="A28" s="73"/>
      <c r="B28" s="74"/>
      <c r="C28" s="74"/>
      <c r="D28" s="74"/>
      <c r="E28" s="74"/>
      <c r="F28" s="74"/>
      <c r="G28" s="74"/>
      <c r="H28" s="74"/>
      <c r="I28" s="74"/>
      <c r="J28" s="74"/>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row>
    <row r="29" spans="1:76" ht="24.75" customHeight="1">
      <c r="A29" s="447" t="s">
        <v>196</v>
      </c>
      <c r="B29" s="447"/>
      <c r="C29" s="231" t="s">
        <v>197</v>
      </c>
      <c r="D29" s="232"/>
      <c r="E29" s="232"/>
      <c r="F29" s="232"/>
      <c r="G29" s="232"/>
      <c r="H29" s="232"/>
      <c r="I29" s="232"/>
      <c r="J29" s="219"/>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row>
    <row r="30" spans="1:76" ht="21.75" customHeight="1">
      <c r="A30" s="460"/>
      <c r="B30" s="662" t="s">
        <v>200</v>
      </c>
      <c r="C30" s="662"/>
      <c r="D30" s="657" t="s">
        <v>198</v>
      </c>
      <c r="E30" s="657"/>
      <c r="F30" s="658"/>
      <c r="G30" s="659">
        <f>ROUND(D25,2)</f>
        <v>0</v>
      </c>
      <c r="H30" s="660"/>
      <c r="I30" s="661"/>
      <c r="J30" s="460"/>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row>
    <row r="31" spans="1:76" ht="21.75" customHeight="1">
      <c r="A31" s="461"/>
      <c r="B31" s="662" t="s">
        <v>199</v>
      </c>
      <c r="C31" s="662"/>
      <c r="D31" s="657" t="s">
        <v>201</v>
      </c>
      <c r="E31" s="657"/>
      <c r="F31" s="658"/>
      <c r="G31" s="659">
        <f>ROUND(F25,2)</f>
        <v>0</v>
      </c>
      <c r="H31" s="660"/>
      <c r="I31" s="661"/>
      <c r="J31" s="461"/>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row>
    <row r="32" spans="1:76" ht="21.75" customHeight="1">
      <c r="A32" s="656"/>
      <c r="B32" s="652" t="s">
        <v>34</v>
      </c>
      <c r="C32" s="653"/>
      <c r="D32" s="654"/>
      <c r="E32" s="654"/>
      <c r="F32" s="655"/>
      <c r="G32" s="649">
        <f>ROUND(G30+G31,2)</f>
        <v>0</v>
      </c>
      <c r="H32" s="650"/>
      <c r="I32" s="651"/>
      <c r="J32" s="656"/>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row>
    <row r="33" spans="1:76" ht="19.5" customHeight="1">
      <c r="A33" s="98"/>
      <c r="B33" s="99"/>
      <c r="C33" s="99"/>
      <c r="D33" s="100"/>
      <c r="E33" s="100"/>
      <c r="F33" s="100"/>
      <c r="G33" s="101"/>
      <c r="H33" s="101"/>
      <c r="I33" s="101"/>
      <c r="J33" s="98"/>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row>
    <row r="34" spans="1:76" ht="24.75" customHeight="1">
      <c r="A34" s="456" t="s">
        <v>202</v>
      </c>
      <c r="B34" s="456"/>
      <c r="C34" s="445" t="s">
        <v>204</v>
      </c>
      <c r="D34" s="446"/>
      <c r="E34" s="446"/>
      <c r="F34" s="446"/>
      <c r="G34" s="446"/>
      <c r="H34" s="446"/>
      <c r="I34" s="446"/>
      <c r="J34" s="446"/>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row>
    <row r="35" spans="1:76" ht="19.5" customHeight="1">
      <c r="A35" s="510" t="s">
        <v>207</v>
      </c>
      <c r="B35" s="511"/>
      <c r="C35" s="511"/>
      <c r="D35" s="511"/>
      <c r="E35" s="511"/>
      <c r="F35" s="511"/>
      <c r="G35" s="511"/>
      <c r="H35" s="511"/>
      <c r="I35" s="511"/>
      <c r="J35" s="512"/>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row>
    <row r="36" spans="1:76" ht="33" customHeight="1">
      <c r="A36" s="631" t="s">
        <v>209</v>
      </c>
      <c r="B36" s="179"/>
      <c r="C36" s="179"/>
      <c r="D36" s="179"/>
      <c r="E36" s="179"/>
      <c r="F36" s="179"/>
      <c r="G36" s="179"/>
      <c r="H36" s="179"/>
      <c r="I36" s="179"/>
      <c r="J36" s="179"/>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row>
    <row r="37" spans="1:76" ht="21" customHeight="1">
      <c r="A37" s="420" t="s">
        <v>205</v>
      </c>
      <c r="B37" s="421"/>
      <c r="C37" s="421"/>
      <c r="D37" s="410" t="s">
        <v>206</v>
      </c>
      <c r="E37" s="411"/>
      <c r="F37" s="411"/>
      <c r="G37" s="411"/>
      <c r="H37" s="411"/>
      <c r="I37" s="411"/>
      <c r="J37" s="412"/>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row>
    <row r="38" spans="1:76" ht="15.75" customHeight="1">
      <c r="A38" s="449"/>
      <c r="B38" s="237"/>
      <c r="C38" s="237"/>
      <c r="D38" s="450"/>
      <c r="E38" s="451"/>
      <c r="F38" s="451"/>
      <c r="G38" s="451"/>
      <c r="H38" s="451"/>
      <c r="I38" s="451"/>
      <c r="J38" s="452"/>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row>
    <row r="39" spans="1:76" ht="15.75" customHeight="1">
      <c r="A39" s="399" t="s">
        <v>192</v>
      </c>
      <c r="B39" s="399"/>
      <c r="C39" s="457" t="s">
        <v>208</v>
      </c>
      <c r="D39" s="414"/>
      <c r="E39" s="414"/>
      <c r="F39" s="414"/>
      <c r="G39" s="414"/>
      <c r="H39" s="414"/>
      <c r="I39" s="414"/>
      <c r="J39" s="414"/>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row>
    <row r="40" spans="1:76" ht="11.25" customHeight="1">
      <c r="A40" s="663"/>
      <c r="B40" s="663"/>
      <c r="C40" s="665"/>
      <c r="D40" s="489"/>
      <c r="E40" s="489"/>
      <c r="F40" s="489"/>
      <c r="G40" s="489"/>
      <c r="H40" s="489"/>
      <c r="I40" s="489"/>
      <c r="J40" s="489"/>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row>
    <row r="41" spans="1:76" ht="15.75" customHeight="1">
      <c r="A41" s="663"/>
      <c r="B41" s="663"/>
      <c r="C41" s="665"/>
      <c r="D41" s="489"/>
      <c r="E41" s="489"/>
      <c r="F41" s="489"/>
      <c r="G41" s="489"/>
      <c r="H41" s="489"/>
      <c r="I41" s="489"/>
      <c r="J41" s="489"/>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row>
    <row r="42" spans="1:76" ht="15.75" customHeight="1">
      <c r="A42" s="664"/>
      <c r="B42" s="664"/>
      <c r="C42" s="435"/>
      <c r="D42" s="435"/>
      <c r="E42" s="435"/>
      <c r="F42" s="435"/>
      <c r="G42" s="435"/>
      <c r="H42" s="435"/>
      <c r="I42" s="435"/>
      <c r="J42" s="435"/>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row>
    <row r="43" spans="1:76" ht="19.5" customHeight="1">
      <c r="A43" s="510" t="s">
        <v>207</v>
      </c>
      <c r="B43" s="511"/>
      <c r="C43" s="511"/>
      <c r="D43" s="511"/>
      <c r="E43" s="511"/>
      <c r="F43" s="511"/>
      <c r="G43" s="511"/>
      <c r="H43" s="511"/>
      <c r="I43" s="511"/>
      <c r="J43" s="512"/>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row>
    <row r="44" spans="1:76" ht="24.75" customHeight="1">
      <c r="A44" s="399" t="s">
        <v>193</v>
      </c>
      <c r="B44" s="399"/>
      <c r="C44" s="457" t="s">
        <v>212</v>
      </c>
      <c r="D44" s="458"/>
      <c r="E44" s="458"/>
      <c r="F44" s="458"/>
      <c r="G44" s="458"/>
      <c r="H44" s="458"/>
      <c r="I44" s="458"/>
      <c r="J44" s="458"/>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row>
    <row r="45" spans="1:76" ht="13.5" customHeight="1">
      <c r="A45" s="434"/>
      <c r="B45" s="434"/>
      <c r="C45" s="435"/>
      <c r="D45" s="435"/>
      <c r="E45" s="435"/>
      <c r="F45" s="435"/>
      <c r="G45" s="435"/>
      <c r="H45" s="435"/>
      <c r="I45" s="435"/>
      <c r="J45" s="435"/>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row>
    <row r="46" spans="1:76" ht="47.25" customHeight="1">
      <c r="A46" s="557" t="s">
        <v>100</v>
      </c>
      <c r="B46" s="557"/>
      <c r="C46" s="557"/>
      <c r="D46" s="557"/>
      <c r="E46" s="557"/>
      <c r="F46" s="557"/>
      <c r="G46" s="557"/>
      <c r="H46" s="557"/>
      <c r="I46" s="557"/>
      <c r="J46" s="557"/>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row>
    <row r="47" spans="1:76" ht="6.75" customHeight="1">
      <c r="A47" s="27"/>
      <c r="B47" s="27"/>
      <c r="C47" s="27"/>
      <c r="D47" s="27"/>
      <c r="E47" s="27"/>
      <c r="F47" s="27"/>
      <c r="G47" s="27"/>
      <c r="H47" s="27"/>
      <c r="I47" s="27"/>
      <c r="J47" s="27"/>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row>
    <row r="48" spans="1:76" ht="12" customHeight="1">
      <c r="A48" s="638" t="s">
        <v>134</v>
      </c>
      <c r="B48" s="638"/>
      <c r="C48" s="638"/>
      <c r="D48" s="638"/>
      <c r="E48" s="638"/>
      <c r="F48" s="638"/>
      <c r="G48" s="638"/>
      <c r="H48" s="638"/>
      <c r="I48" s="638"/>
      <c r="J48" s="638"/>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row>
    <row r="49" spans="1:76" ht="12" customHeight="1">
      <c r="A49" s="638"/>
      <c r="B49" s="638"/>
      <c r="C49" s="638"/>
      <c r="D49" s="638"/>
      <c r="E49" s="638"/>
      <c r="F49" s="638"/>
      <c r="G49" s="638"/>
      <c r="H49" s="638"/>
      <c r="I49" s="638"/>
      <c r="J49" s="638"/>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row>
    <row r="50" spans="1:76" ht="12" customHeight="1">
      <c r="A50" s="638"/>
      <c r="B50" s="638"/>
      <c r="C50" s="638"/>
      <c r="D50" s="638"/>
      <c r="E50" s="638"/>
      <c r="F50" s="638"/>
      <c r="G50" s="638"/>
      <c r="H50" s="638"/>
      <c r="I50" s="638"/>
      <c r="J50" s="638"/>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row>
    <row r="51" spans="1:76" ht="15" customHeight="1">
      <c r="A51" s="638"/>
      <c r="B51" s="638"/>
      <c r="C51" s="638"/>
      <c r="D51" s="638"/>
      <c r="E51" s="638"/>
      <c r="F51" s="638"/>
      <c r="G51" s="638"/>
      <c r="H51" s="638"/>
      <c r="I51" s="638"/>
      <c r="J51" s="638"/>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row>
    <row r="52" spans="1:76" ht="16.5" customHeight="1">
      <c r="A52" s="639"/>
      <c r="B52" s="639"/>
      <c r="C52" s="639"/>
      <c r="D52" s="639"/>
      <c r="E52" s="639"/>
      <c r="F52" s="639"/>
      <c r="G52" s="639"/>
      <c r="H52" s="639"/>
      <c r="I52" s="639"/>
      <c r="J52" s="639"/>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row>
    <row r="53" spans="1:76" ht="6.75" customHeight="1">
      <c r="A53" s="28"/>
      <c r="B53" s="29"/>
      <c r="C53" s="29"/>
      <c r="D53" s="29"/>
      <c r="E53" s="29"/>
      <c r="F53" s="29"/>
      <c r="G53" s="29"/>
      <c r="H53" s="29"/>
      <c r="I53" s="29"/>
      <c r="J53" s="29"/>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row>
    <row r="54" spans="1:76" s="15" customFormat="1" ht="48.75" customHeight="1">
      <c r="A54" s="636" t="s">
        <v>101</v>
      </c>
      <c r="B54" s="637"/>
      <c r="C54" s="637"/>
      <c r="D54" s="637"/>
      <c r="E54" s="637"/>
      <c r="F54" s="637"/>
      <c r="G54" s="637"/>
      <c r="H54" s="637"/>
      <c r="I54" s="637"/>
      <c r="J54" s="637"/>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row>
    <row r="55" spans="1:76" s="15" customFormat="1" ht="5.25" customHeight="1">
      <c r="A55" s="45"/>
      <c r="B55" s="46"/>
      <c r="C55" s="46"/>
      <c r="D55" s="46"/>
      <c r="E55" s="46"/>
      <c r="F55" s="46"/>
      <c r="G55" s="46"/>
      <c r="H55" s="46"/>
      <c r="I55" s="46"/>
      <c r="J55" s="4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row>
    <row r="56" spans="1:76" s="15" customFormat="1" ht="35.25" customHeight="1">
      <c r="A56" s="631" t="s">
        <v>210</v>
      </c>
      <c r="B56" s="179"/>
      <c r="C56" s="179"/>
      <c r="D56" s="179"/>
      <c r="E56" s="179"/>
      <c r="F56" s="179"/>
      <c r="G56" s="179"/>
      <c r="H56" s="179"/>
      <c r="I56" s="179"/>
      <c r="J56" s="179"/>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row>
    <row r="57" spans="1:76" s="15" customFormat="1" ht="31.5" customHeight="1">
      <c r="A57" s="49"/>
      <c r="B57" s="641" t="s">
        <v>133</v>
      </c>
      <c r="C57" s="642"/>
      <c r="D57" s="642"/>
      <c r="E57" s="642"/>
      <c r="F57" s="642"/>
      <c r="G57" s="642"/>
      <c r="H57" s="642"/>
      <c r="I57" s="643"/>
      <c r="J57" s="50"/>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row>
    <row r="58" spans="1:76" ht="6.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row>
    <row r="59" spans="1:76" ht="21.75" customHeight="1">
      <c r="A59" s="442" t="s">
        <v>102</v>
      </c>
      <c r="B59" s="442"/>
      <c r="C59" s="442"/>
      <c r="D59" s="442"/>
      <c r="E59" s="442"/>
      <c r="F59" s="442"/>
      <c r="G59" s="522">
        <f>ROUND('Attività F.I.'!H2,2)</f>
        <v>0</v>
      </c>
      <c r="H59" s="522"/>
      <c r="I59" s="640"/>
      <c r="J59" s="640"/>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row>
    <row r="60" spans="1:76" ht="21.75" customHeight="1">
      <c r="A60" s="442" t="s">
        <v>103</v>
      </c>
      <c r="B60" s="442"/>
      <c r="C60" s="442"/>
      <c r="D60" s="442"/>
      <c r="E60" s="442"/>
      <c r="F60" s="442"/>
      <c r="G60" s="522">
        <f>ROUND('Progetti F.I.'!J1,2)</f>
        <v>0</v>
      </c>
      <c r="H60" s="522"/>
      <c r="I60" s="640"/>
      <c r="J60" s="640"/>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row>
    <row r="61" spans="1:76" ht="21.75" customHeight="1">
      <c r="A61" s="613" t="s">
        <v>104</v>
      </c>
      <c r="B61" s="613"/>
      <c r="C61" s="613"/>
      <c r="D61" s="613"/>
      <c r="E61" s="613"/>
      <c r="F61" s="613"/>
      <c r="G61" s="619">
        <f>ROUND(G59+G60,2)</f>
        <v>0</v>
      </c>
      <c r="H61" s="619"/>
      <c r="I61" s="620"/>
      <c r="J61" s="620"/>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row>
    <row r="62" spans="1:76" ht="21.75" customHeight="1">
      <c r="A62" s="635" t="s">
        <v>105</v>
      </c>
      <c r="B62" s="398"/>
      <c r="C62" s="398"/>
      <c r="D62" s="398"/>
      <c r="E62" s="614" t="str">
        <f>Foglio0!D23</f>
        <v>2012/2013</v>
      </c>
      <c r="F62" s="615"/>
      <c r="G62" s="522">
        <f>ROUND(H20-G61,2)</f>
        <v>0</v>
      </c>
      <c r="H62" s="522"/>
      <c r="I62" s="621"/>
      <c r="J62" s="621"/>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row>
    <row r="63" spans="1:76" ht="27" customHeight="1">
      <c r="A63" s="617" t="s">
        <v>137</v>
      </c>
      <c r="B63" s="618"/>
      <c r="C63" s="618"/>
      <c r="D63" s="618"/>
      <c r="E63" s="618"/>
      <c r="F63" s="618"/>
      <c r="G63" s="624">
        <f>ROUND(G61+G62,2)</f>
        <v>0</v>
      </c>
      <c r="H63" s="625"/>
      <c r="I63" s="625"/>
      <c r="J63" s="626"/>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row>
    <row r="64" spans="1:76" ht="30" customHeight="1">
      <c r="A64" s="666" t="s">
        <v>155</v>
      </c>
      <c r="B64" s="667"/>
      <c r="C64" s="667"/>
      <c r="D64" s="667"/>
      <c r="E64" s="667"/>
      <c r="F64" s="667"/>
      <c r="G64" s="667"/>
      <c r="H64" s="667"/>
      <c r="I64" s="667"/>
      <c r="J64" s="668"/>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row>
    <row r="65" spans="1:76" ht="22.5">
      <c r="A65" s="669" t="s">
        <v>106</v>
      </c>
      <c r="B65" s="669"/>
      <c r="C65" s="669"/>
      <c r="D65" s="669"/>
      <c r="E65" s="669" t="s">
        <v>49</v>
      </c>
      <c r="F65" s="669"/>
      <c r="G65" s="669"/>
      <c r="H65" s="669" t="s">
        <v>45</v>
      </c>
      <c r="I65" s="669"/>
      <c r="J65" s="669"/>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row>
    <row r="66" spans="1:76" ht="23.25" customHeight="1">
      <c r="A66" s="604" t="s">
        <v>107</v>
      </c>
      <c r="B66" s="604"/>
      <c r="C66" s="604"/>
      <c r="D66" s="604"/>
      <c r="E66" s="623" t="s">
        <v>108</v>
      </c>
      <c r="F66" s="623"/>
      <c r="G66" s="623"/>
      <c r="H66" s="623"/>
      <c r="I66" s="623"/>
      <c r="J66" s="62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row>
    <row r="67" spans="1:76" ht="21.75" customHeight="1">
      <c r="A67" s="442" t="s">
        <v>109</v>
      </c>
      <c r="B67" s="442"/>
      <c r="C67" s="442"/>
      <c r="D67" s="442"/>
      <c r="E67" s="622">
        <f>ROUND('Attività F.I.'!H3,2)</f>
        <v>0</v>
      </c>
      <c r="F67" s="622"/>
      <c r="G67" s="622"/>
      <c r="H67" s="627"/>
      <c r="I67" s="627"/>
      <c r="J67" s="627"/>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row>
    <row r="68" spans="1:76" ht="21.75" customHeight="1">
      <c r="A68" s="442" t="s">
        <v>110</v>
      </c>
      <c r="B68" s="442"/>
      <c r="C68" s="442"/>
      <c r="D68" s="442"/>
      <c r="E68" s="627"/>
      <c r="F68" s="627"/>
      <c r="G68" s="627"/>
      <c r="H68" s="622">
        <f>ROUND('Attività F.I.'!H30,2)</f>
        <v>0</v>
      </c>
      <c r="I68" s="622"/>
      <c r="J68" s="622"/>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row>
    <row r="69" spans="1:76" ht="21.75" customHeight="1">
      <c r="A69" s="442" t="s">
        <v>111</v>
      </c>
      <c r="B69" s="442"/>
      <c r="C69" s="442"/>
      <c r="D69" s="442"/>
      <c r="E69" s="622">
        <f>ROUND('Attività F.I.'!H29-'Attività F.I.'!H3,2)</f>
        <v>0</v>
      </c>
      <c r="F69" s="622"/>
      <c r="G69" s="622"/>
      <c r="H69" s="627"/>
      <c r="I69" s="627"/>
      <c r="J69" s="627"/>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row>
    <row r="70" spans="1:76" ht="21.75" customHeight="1">
      <c r="A70" s="442" t="s">
        <v>112</v>
      </c>
      <c r="B70" s="442"/>
      <c r="C70" s="442"/>
      <c r="D70" s="442"/>
      <c r="E70" s="627"/>
      <c r="F70" s="627"/>
      <c r="G70" s="627"/>
      <c r="H70" s="622">
        <f>ROUND('Attività F.I.'!H41-'Attività F.I.'!H30-'Attività F.I.'!H34,2)</f>
        <v>0</v>
      </c>
      <c r="I70" s="622"/>
      <c r="J70" s="622"/>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row>
    <row r="71" spans="1:76" ht="21.75" customHeight="1">
      <c r="A71" s="442" t="s">
        <v>138</v>
      </c>
      <c r="B71" s="442"/>
      <c r="C71" s="442"/>
      <c r="D71" s="442"/>
      <c r="E71" s="627"/>
      <c r="F71" s="627"/>
      <c r="G71" s="627"/>
      <c r="H71" s="622">
        <f>ROUND('Attività F.I.'!H34,2)</f>
        <v>0</v>
      </c>
      <c r="I71" s="622"/>
      <c r="J71" s="622"/>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row>
    <row r="72" spans="1:76" ht="26.25" customHeight="1">
      <c r="A72" s="600"/>
      <c r="B72" s="601"/>
      <c r="C72" s="601"/>
      <c r="D72" s="601"/>
      <c r="E72" s="629">
        <f>ROUND(E67+E69,2)</f>
        <v>0</v>
      </c>
      <c r="F72" s="630"/>
      <c r="G72" s="630"/>
      <c r="H72" s="629">
        <f>ROUND(H67+H68+H69+H70+H71,2)</f>
        <v>0</v>
      </c>
      <c r="I72" s="630"/>
      <c r="J72" s="630"/>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row>
    <row r="73" spans="1:76" ht="33.75" customHeight="1">
      <c r="A73" s="602" t="s">
        <v>113</v>
      </c>
      <c r="B73" s="603"/>
      <c r="C73" s="603"/>
      <c r="D73" s="603"/>
      <c r="E73" s="616">
        <f>ROUND(E72+H72,2)</f>
        <v>0</v>
      </c>
      <c r="F73" s="616"/>
      <c r="G73" s="616"/>
      <c r="H73" s="616"/>
      <c r="I73" s="616"/>
      <c r="J73" s="616"/>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row>
    <row r="74" spans="1:76" ht="15" customHeight="1">
      <c r="A74" s="79"/>
      <c r="B74" s="80"/>
      <c r="C74" s="80"/>
      <c r="D74" s="80"/>
      <c r="E74" s="81"/>
      <c r="F74" s="81"/>
      <c r="G74" s="81"/>
      <c r="H74" s="81"/>
      <c r="I74" s="81"/>
      <c r="J74" s="81"/>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row>
    <row r="75" spans="1:76" ht="23.25" customHeight="1">
      <c r="A75" s="604" t="s">
        <v>114</v>
      </c>
      <c r="B75" s="605"/>
      <c r="C75" s="605"/>
      <c r="D75" s="605"/>
      <c r="E75" s="623" t="s">
        <v>108</v>
      </c>
      <c r="F75" s="623"/>
      <c r="G75" s="623"/>
      <c r="H75" s="623"/>
      <c r="I75" s="623"/>
      <c r="J75" s="62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row>
    <row r="76" spans="1:76" ht="26.25" customHeight="1">
      <c r="A76" s="606"/>
      <c r="B76" s="607"/>
      <c r="C76" s="607"/>
      <c r="D76" s="607"/>
      <c r="E76" s="619">
        <f>ROUND('Progetti F.I.'!E99,2)</f>
        <v>0</v>
      </c>
      <c r="F76" s="628"/>
      <c r="G76" s="628"/>
      <c r="H76" s="619">
        <f>ROUND('Progetti F.I.'!K99,2)</f>
        <v>0</v>
      </c>
      <c r="I76" s="628"/>
      <c r="J76" s="628"/>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row>
    <row r="77" spans="1:76" ht="29.25" customHeight="1">
      <c r="A77" s="602" t="s">
        <v>115</v>
      </c>
      <c r="B77" s="603"/>
      <c r="C77" s="603"/>
      <c r="D77" s="603"/>
      <c r="E77" s="608">
        <f>ROUND(E76+H76,2)</f>
        <v>0</v>
      </c>
      <c r="F77" s="609"/>
      <c r="G77" s="609"/>
      <c r="H77" s="609"/>
      <c r="I77" s="609"/>
      <c r="J77" s="609"/>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row>
    <row r="78" spans="1:76" ht="33" customHeight="1">
      <c r="A78" s="610" t="s">
        <v>26</v>
      </c>
      <c r="B78" s="611"/>
      <c r="C78" s="612"/>
      <c r="D78" s="608">
        <f>ROUND(E73+E77,2)</f>
        <v>0</v>
      </c>
      <c r="E78" s="608"/>
      <c r="F78" s="608"/>
      <c r="G78" s="608"/>
      <c r="H78" s="610" t="s">
        <v>116</v>
      </c>
      <c r="I78" s="611"/>
      <c r="J78" s="612"/>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row>
    <row r="79" spans="1:76" ht="21.75" customHeight="1">
      <c r="A79" s="598" t="s">
        <v>44</v>
      </c>
      <c r="B79" s="598"/>
      <c r="C79" s="598"/>
      <c r="D79" s="599">
        <f>ROUND(E72+E76,2)</f>
        <v>0</v>
      </c>
      <c r="E79" s="599"/>
      <c r="F79" s="599"/>
      <c r="G79" s="599"/>
      <c r="H79" s="597" t="s">
        <v>44</v>
      </c>
      <c r="I79" s="597"/>
      <c r="J79" s="597"/>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row>
    <row r="80" spans="1:76" ht="21.75" customHeight="1">
      <c r="A80" s="598" t="s">
        <v>45</v>
      </c>
      <c r="B80" s="598"/>
      <c r="C80" s="598"/>
      <c r="D80" s="599">
        <f>ROUND(H72+H76,2)</f>
        <v>0</v>
      </c>
      <c r="E80" s="599"/>
      <c r="F80" s="599"/>
      <c r="G80" s="599"/>
      <c r="H80" s="597" t="s">
        <v>45</v>
      </c>
      <c r="I80" s="597"/>
      <c r="J80" s="597"/>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row>
    <row r="81" spans="1:76" ht="28.5" customHeight="1">
      <c r="A81" s="592" t="s">
        <v>156</v>
      </c>
      <c r="B81" s="592"/>
      <c r="C81" s="592"/>
      <c r="D81" s="592"/>
      <c r="E81" s="592"/>
      <c r="F81" s="592"/>
      <c r="G81" s="592"/>
      <c r="H81" s="592"/>
      <c r="I81" s="592"/>
      <c r="J81" s="592"/>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row>
    <row r="82" spans="1:76" ht="24.75" customHeight="1">
      <c r="A82" s="593" t="s">
        <v>117</v>
      </c>
      <c r="B82" s="593"/>
      <c r="C82" s="593"/>
      <c r="D82" s="593"/>
      <c r="E82" s="593"/>
      <c r="F82" s="593"/>
      <c r="G82" s="593" t="s">
        <v>23</v>
      </c>
      <c r="H82" s="593"/>
      <c r="I82" s="593"/>
      <c r="J82" s="102" t="s">
        <v>118</v>
      </c>
      <c r="K82" s="30"/>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row>
    <row r="83" spans="1:76" ht="21.75" customHeight="1">
      <c r="A83" s="578" t="s">
        <v>44</v>
      </c>
      <c r="B83" s="441" t="s">
        <v>119</v>
      </c>
      <c r="C83" s="441"/>
      <c r="D83" s="441"/>
      <c r="E83" s="442"/>
      <c r="F83" s="442"/>
      <c r="G83" s="522">
        <f>ROUND('Attività F.I.'!H6,2)</f>
        <v>0</v>
      </c>
      <c r="H83" s="522"/>
      <c r="I83" s="522"/>
      <c r="J83" s="51" t="e">
        <f>ROUND(G83*100/H20,2)</f>
        <v>#DIV/0!</v>
      </c>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row>
    <row r="84" spans="1:76" ht="21.75" customHeight="1">
      <c r="A84" s="578"/>
      <c r="B84" s="441" t="s">
        <v>149</v>
      </c>
      <c r="C84" s="441"/>
      <c r="D84" s="441"/>
      <c r="E84" s="441"/>
      <c r="F84" s="441"/>
      <c r="G84" s="522">
        <f>ROUND('Riepilogo Progetti'!H24,2)</f>
        <v>0</v>
      </c>
      <c r="H84" s="522"/>
      <c r="I84" s="522"/>
      <c r="J84" s="51" t="e">
        <f>ROUND(G84*100/H20,2)</f>
        <v>#DIV/0!</v>
      </c>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row>
    <row r="85" spans="1:76" ht="21.75" customHeight="1">
      <c r="A85" s="579"/>
      <c r="B85" s="441" t="s">
        <v>150</v>
      </c>
      <c r="C85" s="441"/>
      <c r="D85" s="441"/>
      <c r="E85" s="441"/>
      <c r="F85" s="441"/>
      <c r="G85" s="522">
        <f>ROUND('Riepilogo Progetti'!H25,2)</f>
        <v>0</v>
      </c>
      <c r="H85" s="522"/>
      <c r="I85" s="522"/>
      <c r="J85" s="51" t="e">
        <f>ROUND(G85*100/H20,2)</f>
        <v>#DIV/0!</v>
      </c>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row>
    <row r="86" spans="1:76" ht="21.75" customHeight="1">
      <c r="A86" s="579"/>
      <c r="B86" s="441" t="s">
        <v>120</v>
      </c>
      <c r="C86" s="441"/>
      <c r="D86" s="441"/>
      <c r="E86" s="442"/>
      <c r="F86" s="442"/>
      <c r="G86" s="522">
        <f>ROUND('Riepilogo Progetti'!H26,2)</f>
        <v>0</v>
      </c>
      <c r="H86" s="522"/>
      <c r="I86" s="522"/>
      <c r="J86" s="51" t="e">
        <f>ROUND(G86*100/H20,2)</f>
        <v>#DIV/0!</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row>
    <row r="87" spans="1:76" ht="21.75" customHeight="1">
      <c r="A87" s="579"/>
      <c r="B87" s="441" t="s">
        <v>121</v>
      </c>
      <c r="C87" s="441"/>
      <c r="D87" s="441"/>
      <c r="E87" s="442"/>
      <c r="F87" s="442"/>
      <c r="G87" s="522">
        <f>ROUND(E67,2)</f>
        <v>0</v>
      </c>
      <c r="H87" s="522"/>
      <c r="I87" s="522"/>
      <c r="J87" s="51" t="e">
        <f>ROUND(G87*100/H20,2)</f>
        <v>#DIV/0!</v>
      </c>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row>
    <row r="88" spans="1:76" ht="21.75" customHeight="1">
      <c r="A88" s="579"/>
      <c r="B88" s="441" t="s">
        <v>122</v>
      </c>
      <c r="C88" s="441"/>
      <c r="D88" s="441"/>
      <c r="E88" s="442"/>
      <c r="F88" s="442"/>
      <c r="G88" s="522">
        <f>ROUND('Attività F.I.'!H29-'Attività F.I.'!H3-'Attività F.I.'!H6,2)</f>
        <v>0</v>
      </c>
      <c r="H88" s="522"/>
      <c r="I88" s="522"/>
      <c r="J88" s="51" t="e">
        <f>ROUND(G88*100/H20,2)</f>
        <v>#DIV/0!</v>
      </c>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row>
    <row r="89" spans="1:76" ht="28.5" customHeight="1">
      <c r="A89" s="579"/>
      <c r="B89" s="646" t="s">
        <v>34</v>
      </c>
      <c r="C89" s="647"/>
      <c r="D89" s="647"/>
      <c r="E89" s="648"/>
      <c r="F89" s="648"/>
      <c r="G89" s="524">
        <f>ROUND(G83+G84+G85+G86+G87+G88,2)</f>
        <v>0</v>
      </c>
      <c r="H89" s="524"/>
      <c r="I89" s="524"/>
      <c r="J89" s="76" t="e">
        <f>ROUND(J83+J84+J85+J86+J87+J88,2)</f>
        <v>#DIV/0!</v>
      </c>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row>
    <row r="90" spans="1:76" ht="21.75" customHeight="1">
      <c r="A90" s="578" t="s">
        <v>50</v>
      </c>
      <c r="B90" s="441" t="s">
        <v>123</v>
      </c>
      <c r="C90" s="441"/>
      <c r="D90" s="441"/>
      <c r="E90" s="442"/>
      <c r="F90" s="442"/>
      <c r="G90" s="522">
        <f>ROUND('Riepilogo Progetti'!H27,2)</f>
        <v>0</v>
      </c>
      <c r="H90" s="522"/>
      <c r="I90" s="522"/>
      <c r="J90" s="51" t="e">
        <f>ROUND(G90*100/H20,2)</f>
        <v>#DIV/0!</v>
      </c>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row>
    <row r="91" spans="1:76" ht="21.75" customHeight="1">
      <c r="A91" s="579"/>
      <c r="B91" s="441" t="s">
        <v>124</v>
      </c>
      <c r="C91" s="441"/>
      <c r="D91" s="441"/>
      <c r="E91" s="442"/>
      <c r="F91" s="442"/>
      <c r="G91" s="522">
        <f>ROUND('Attività F.I.'!H30,2)</f>
        <v>0</v>
      </c>
      <c r="H91" s="522"/>
      <c r="I91" s="522"/>
      <c r="J91" s="51" t="e">
        <f>ROUND(G91*100/H20,2)</f>
        <v>#DIV/0!</v>
      </c>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row>
    <row r="92" spans="1:76" ht="21.75" customHeight="1">
      <c r="A92" s="579"/>
      <c r="B92" s="441" t="s">
        <v>125</v>
      </c>
      <c r="C92" s="441"/>
      <c r="D92" s="441"/>
      <c r="E92" s="442"/>
      <c r="F92" s="442"/>
      <c r="G92" s="522">
        <f>ROUND('Attività F.I.'!H41-'Attività F.I.'!H30-'Attività F.I.'!H34,2)</f>
        <v>0</v>
      </c>
      <c r="H92" s="522"/>
      <c r="I92" s="522"/>
      <c r="J92" s="51" t="e">
        <f>ROUND(G92*100/H20,2)</f>
        <v>#DIV/0!</v>
      </c>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row>
    <row r="93" spans="1:76" ht="21.75" customHeight="1">
      <c r="A93" s="579"/>
      <c r="B93" s="441" t="s">
        <v>126</v>
      </c>
      <c r="C93" s="441"/>
      <c r="D93" s="441"/>
      <c r="E93" s="442"/>
      <c r="F93" s="442"/>
      <c r="G93" s="522">
        <f>ROUND('Ind. Direz.DSGA e SOST.'!I29,2)</f>
        <v>0</v>
      </c>
      <c r="H93" s="522"/>
      <c r="I93" s="522"/>
      <c r="J93" s="51" t="e">
        <f>ROUND(G93*100/H20,2)</f>
        <v>#DIV/0!</v>
      </c>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row>
    <row r="94" spans="1:76" ht="28.5" customHeight="1">
      <c r="A94" s="579"/>
      <c r="B94" s="646" t="s">
        <v>34</v>
      </c>
      <c r="C94" s="647"/>
      <c r="D94" s="647"/>
      <c r="E94" s="648"/>
      <c r="F94" s="648"/>
      <c r="G94" s="524">
        <f>ROUND(G90+G91+G92+G93,2)</f>
        <v>0</v>
      </c>
      <c r="H94" s="524"/>
      <c r="I94" s="524"/>
      <c r="J94" s="76" t="e">
        <f>ROUND(J90+J91+J92+J93,2)</f>
        <v>#DIV/0!</v>
      </c>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row>
    <row r="95" spans="1:76" ht="35.25">
      <c r="A95" s="576" t="s">
        <v>26</v>
      </c>
      <c r="B95" s="576"/>
      <c r="C95" s="576"/>
      <c r="D95" s="577">
        <f>ROUND(G89+G94,2)</f>
        <v>0</v>
      </c>
      <c r="E95" s="577"/>
      <c r="F95" s="577"/>
      <c r="G95" s="577"/>
      <c r="H95" s="523" t="s">
        <v>116</v>
      </c>
      <c r="I95" s="523"/>
      <c r="J95" s="52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row>
    <row r="96" spans="1:76" ht="18"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row>
    <row r="97" spans="1:76" ht="57" customHeight="1">
      <c r="A97" s="585" t="s">
        <v>152</v>
      </c>
      <c r="B97" s="585"/>
      <c r="C97" s="585"/>
      <c r="D97" s="585"/>
      <c r="E97" s="585"/>
      <c r="F97" s="585"/>
      <c r="G97" s="585"/>
      <c r="H97" s="585"/>
      <c r="I97" s="585"/>
      <c r="J97" s="585"/>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row>
    <row r="98" spans="1:76" ht="35.25" customHeight="1">
      <c r="A98" s="570" t="s">
        <v>128</v>
      </c>
      <c r="B98" s="571"/>
      <c r="C98" s="571"/>
      <c r="D98" s="571"/>
      <c r="E98" s="571"/>
      <c r="F98" s="77">
        <f>Foglio0!J26</f>
        <v>2012</v>
      </c>
      <c r="H98" s="586">
        <f>ROUND(F20,2)</f>
        <v>0</v>
      </c>
      <c r="I98" s="587"/>
      <c r="J98" s="588"/>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row>
    <row r="99" spans="1:76" ht="12" customHeight="1">
      <c r="A99" s="573"/>
      <c r="B99" s="574"/>
      <c r="C99" s="574"/>
      <c r="D99" s="574"/>
      <c r="E99" s="574"/>
      <c r="F99" s="575"/>
      <c r="H99" s="583"/>
      <c r="I99" s="584"/>
      <c r="J99" s="584"/>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row>
    <row r="100" spans="1:76" ht="35.25" customHeight="1">
      <c r="A100" s="570" t="s">
        <v>129</v>
      </c>
      <c r="B100" s="571"/>
      <c r="C100" s="571"/>
      <c r="D100" s="571"/>
      <c r="E100" s="571"/>
      <c r="F100" s="77">
        <f>Foglio0!D26</f>
        <v>2013</v>
      </c>
      <c r="H100" s="586">
        <f>ROUND(D20,2)</f>
        <v>0</v>
      </c>
      <c r="I100" s="587"/>
      <c r="J100" s="588"/>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row>
    <row r="101" spans="1:76" ht="12" customHeight="1">
      <c r="A101" s="40"/>
      <c r="B101" s="40"/>
      <c r="C101" s="40"/>
      <c r="D101" s="40"/>
      <c r="E101" s="40"/>
      <c r="F101" s="40"/>
      <c r="H101" s="43"/>
      <c r="I101" s="44"/>
      <c r="J101" s="44"/>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row>
    <row r="102" spans="1:76" ht="35.25" customHeight="1">
      <c r="A102" s="594" t="s">
        <v>130</v>
      </c>
      <c r="B102" s="595"/>
      <c r="C102" s="595"/>
      <c r="D102" s="595"/>
      <c r="E102" s="595"/>
      <c r="F102" s="596"/>
      <c r="H102" s="580">
        <f>ROUND(H98+H100,2)</f>
        <v>0</v>
      </c>
      <c r="I102" s="581"/>
      <c r="J102" s="582"/>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row>
    <row r="103" spans="1:76" ht="15" customHeight="1">
      <c r="A103" s="40"/>
      <c r="B103" s="40"/>
      <c r="C103" s="40"/>
      <c r="D103" s="40"/>
      <c r="E103" s="40"/>
      <c r="F103" s="40"/>
      <c r="G103" s="2"/>
      <c r="H103" s="41"/>
      <c r="I103" s="42"/>
      <c r="J103" s="42"/>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row>
    <row r="104" spans="1:76" ht="31.5">
      <c r="A104" s="570" t="s">
        <v>131</v>
      </c>
      <c r="B104" s="571"/>
      <c r="C104" s="571"/>
      <c r="D104" s="571"/>
      <c r="E104" s="571"/>
      <c r="F104" s="572"/>
      <c r="H104" s="586">
        <f>ROUND(D78,2)</f>
        <v>0</v>
      </c>
      <c r="I104" s="587"/>
      <c r="J104" s="588"/>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row>
    <row r="105" spans="1:76" ht="12" customHeight="1">
      <c r="A105" s="40"/>
      <c r="B105" s="40"/>
      <c r="C105" s="40"/>
      <c r="D105" s="40"/>
      <c r="E105" s="40"/>
      <c r="F105" s="40"/>
      <c r="G105" s="20"/>
      <c r="H105" s="20"/>
      <c r="I105" s="20"/>
      <c r="J105" s="20"/>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row>
    <row r="106" spans="1:76" ht="45.75">
      <c r="A106" s="570" t="s">
        <v>132</v>
      </c>
      <c r="B106" s="571"/>
      <c r="C106" s="571"/>
      <c r="D106" s="571"/>
      <c r="E106" s="571"/>
      <c r="F106" s="572"/>
      <c r="G106" s="2"/>
      <c r="H106" s="589" t="e">
        <f>ROUND(H104*100/H20,2)</f>
        <v>#DIV/0!</v>
      </c>
      <c r="I106" s="590"/>
      <c r="J106" s="591"/>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row>
    <row r="107" spans="1:76" ht="12" customHeight="1">
      <c r="A107" s="75"/>
      <c r="B107" s="75"/>
      <c r="C107" s="75"/>
      <c r="D107" s="75"/>
      <c r="E107" s="75"/>
      <c r="F107" s="75"/>
      <c r="G107" s="2"/>
      <c r="H107" s="41"/>
      <c r="I107" s="42"/>
      <c r="J107" s="42"/>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row>
    <row r="108" spans="1:76" ht="33.75" customHeight="1">
      <c r="A108" s="31"/>
      <c r="B108" s="519" t="s">
        <v>211</v>
      </c>
      <c r="C108" s="520"/>
      <c r="D108" s="520"/>
      <c r="E108" s="520"/>
      <c r="F108" s="520"/>
      <c r="G108" s="520"/>
      <c r="H108" s="520"/>
      <c r="I108" s="521"/>
      <c r="J108" s="18"/>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row>
    <row r="109" spans="3:76" ht="12.75">
      <c r="C109" s="563">
        <f>ROUND(H102-H104,2)</f>
        <v>0</v>
      </c>
      <c r="D109" s="564"/>
      <c r="E109" s="564"/>
      <c r="F109" s="564"/>
      <c r="G109" s="564"/>
      <c r="H109" s="565"/>
      <c r="J109" s="2"/>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row>
    <row r="110" spans="3:76" ht="12.75">
      <c r="C110" s="566"/>
      <c r="D110" s="564"/>
      <c r="E110" s="564"/>
      <c r="F110" s="564"/>
      <c r="G110" s="564"/>
      <c r="H110" s="565"/>
      <c r="J110" s="2"/>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row>
    <row r="111" spans="3:76" ht="12.75">
      <c r="C111" s="566"/>
      <c r="D111" s="564"/>
      <c r="E111" s="564"/>
      <c r="F111" s="564"/>
      <c r="G111" s="564"/>
      <c r="H111" s="565"/>
      <c r="J111" s="2"/>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row>
    <row r="112" spans="3:76" ht="12.75">
      <c r="C112" s="567"/>
      <c r="D112" s="568"/>
      <c r="E112" s="568"/>
      <c r="F112" s="568"/>
      <c r="G112" s="568"/>
      <c r="H112" s="569"/>
      <c r="J112" s="2"/>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row>
    <row r="113" spans="10:76" ht="12" customHeight="1">
      <c r="J113" s="2"/>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row>
    <row r="114" spans="1:76" ht="29.25" customHeight="1">
      <c r="A114" s="670" t="s">
        <v>214</v>
      </c>
      <c r="B114" s="670"/>
      <c r="C114" s="670"/>
      <c r="D114" s="670"/>
      <c r="E114" s="670"/>
      <c r="F114" s="671"/>
      <c r="G114" s="179"/>
      <c r="H114" s="179"/>
      <c r="I114" s="179"/>
      <c r="J114" s="179"/>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row>
    <row r="115" spans="1:76" ht="21.75" customHeight="1">
      <c r="A115" s="513" t="s">
        <v>106</v>
      </c>
      <c r="B115" s="514"/>
      <c r="C115" s="514"/>
      <c r="D115" s="514"/>
      <c r="E115" s="515"/>
      <c r="F115" s="78"/>
      <c r="G115" s="402" t="s">
        <v>219</v>
      </c>
      <c r="H115" s="403"/>
      <c r="I115" s="403"/>
      <c r="J115" s="405"/>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row>
    <row r="116" spans="1:76" ht="21.75" customHeight="1">
      <c r="A116" s="441" t="str">
        <f>A21</f>
        <v>Funzioni  docenti</v>
      </c>
      <c r="B116" s="441"/>
      <c r="C116" s="441"/>
      <c r="D116" s="442"/>
      <c r="E116" s="442"/>
      <c r="F116" s="75"/>
      <c r="G116" s="504">
        <f>ROUND(H21,2)</f>
        <v>0</v>
      </c>
      <c r="H116" s="505"/>
      <c r="I116" s="505"/>
      <c r="J116" s="506"/>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row>
    <row r="117" spans="1:76" ht="21.75" customHeight="1">
      <c r="A117" s="441" t="str">
        <f>A22</f>
        <v>Incarichi  A.T.A.</v>
      </c>
      <c r="B117" s="441"/>
      <c r="C117" s="441"/>
      <c r="D117" s="442"/>
      <c r="E117" s="442"/>
      <c r="F117" s="75"/>
      <c r="G117" s="504">
        <f>ROUND(H22,2)</f>
        <v>0</v>
      </c>
      <c r="H117" s="505"/>
      <c r="I117" s="505"/>
      <c r="J117" s="506"/>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row>
    <row r="118" spans="1:76" ht="21.75" customHeight="1">
      <c r="A118" s="441" t="str">
        <f>A23</f>
        <v>Ore  eccedenti</v>
      </c>
      <c r="B118" s="441"/>
      <c r="C118" s="441"/>
      <c r="D118" s="442"/>
      <c r="E118" s="442"/>
      <c r="F118" s="75"/>
      <c r="G118" s="504">
        <f>ROUND(H23,2)</f>
        <v>0</v>
      </c>
      <c r="H118" s="505"/>
      <c r="I118" s="505"/>
      <c r="J118" s="506"/>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row>
    <row r="119" spans="1:76" ht="21.75" customHeight="1">
      <c r="A119" s="441" t="str">
        <f>A24</f>
        <v>Attività  sportiva</v>
      </c>
      <c r="B119" s="441"/>
      <c r="C119" s="441"/>
      <c r="D119" s="442"/>
      <c r="E119" s="442"/>
      <c r="F119" s="75"/>
      <c r="G119" s="504">
        <f>ROUND(H24,2)</f>
        <v>0</v>
      </c>
      <c r="H119" s="505"/>
      <c r="I119" s="505"/>
      <c r="J119" s="506"/>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row>
    <row r="120" spans="1:76" ht="27.75" customHeight="1">
      <c r="A120" s="498" t="s">
        <v>215</v>
      </c>
      <c r="B120" s="499"/>
      <c r="C120" s="499"/>
      <c r="D120" s="499"/>
      <c r="E120" s="500"/>
      <c r="F120" s="78"/>
      <c r="G120" s="501">
        <f>ROUND(G116+G117+G118+G119,2)</f>
        <v>0</v>
      </c>
      <c r="H120" s="502"/>
      <c r="I120" s="502"/>
      <c r="J120" s="50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row>
    <row r="121" spans="10:76" ht="19.5" customHeight="1">
      <c r="J121" s="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row>
    <row r="122" spans="1:76" ht="21.75" customHeight="1">
      <c r="A122" s="399" t="s">
        <v>195</v>
      </c>
      <c r="B122" s="399"/>
      <c r="C122" s="231" t="s">
        <v>218</v>
      </c>
      <c r="D122" s="232"/>
      <c r="E122" s="232"/>
      <c r="F122" s="232"/>
      <c r="G122" s="232"/>
      <c r="H122" s="232"/>
      <c r="I122" s="232"/>
      <c r="J122" s="219"/>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row>
    <row r="123" spans="1:76" ht="19.5" customHeight="1">
      <c r="A123" s="510" t="s">
        <v>207</v>
      </c>
      <c r="B123" s="511"/>
      <c r="C123" s="511"/>
      <c r="D123" s="511"/>
      <c r="E123" s="511"/>
      <c r="F123" s="511"/>
      <c r="G123" s="511"/>
      <c r="H123" s="511"/>
      <c r="I123" s="511"/>
      <c r="J123" s="512"/>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row>
    <row r="124" spans="1:76" ht="19.5" customHeight="1">
      <c r="A124" s="73"/>
      <c r="B124" s="74"/>
      <c r="C124" s="74"/>
      <c r="D124" s="74"/>
      <c r="E124" s="74"/>
      <c r="F124" s="74"/>
      <c r="G124" s="74"/>
      <c r="H124" s="74"/>
      <c r="I124" s="74"/>
      <c r="J124" s="74"/>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row>
    <row r="125" spans="1:76" ht="19.5" customHeight="1">
      <c r="A125" s="399" t="s">
        <v>196</v>
      </c>
      <c r="B125" s="399"/>
      <c r="C125" s="413" t="s">
        <v>220</v>
      </c>
      <c r="D125" s="413"/>
      <c r="E125" s="413"/>
      <c r="F125" s="413"/>
      <c r="G125" s="413"/>
      <c r="H125" s="413"/>
      <c r="I125" s="413"/>
      <c r="J125" s="414"/>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row>
    <row r="126" spans="1:76" ht="16.5" customHeight="1">
      <c r="A126" s="434"/>
      <c r="B126" s="434"/>
      <c r="C126" s="435"/>
      <c r="D126" s="435"/>
      <c r="E126" s="435"/>
      <c r="F126" s="435"/>
      <c r="G126" s="435"/>
      <c r="H126" s="435"/>
      <c r="I126" s="435"/>
      <c r="J126" s="435"/>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row>
    <row r="127" spans="1:76" ht="19.5" customHeight="1">
      <c r="A127" s="436" t="s">
        <v>106</v>
      </c>
      <c r="B127" s="437"/>
      <c r="C127" s="437"/>
      <c r="D127" s="437"/>
      <c r="E127" s="438"/>
      <c r="F127" s="78"/>
      <c r="G127" s="516" t="s">
        <v>219</v>
      </c>
      <c r="H127" s="517"/>
      <c r="I127" s="517"/>
      <c r="J127" s="518"/>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row>
    <row r="128" spans="1:76" ht="21.75" customHeight="1">
      <c r="A128" s="441" t="s">
        <v>221</v>
      </c>
      <c r="B128" s="441"/>
      <c r="C128" s="441"/>
      <c r="D128" s="442"/>
      <c r="E128" s="442"/>
      <c r="F128" s="75"/>
      <c r="G128" s="504">
        <f>ROUND(D25,2)</f>
        <v>0</v>
      </c>
      <c r="H128" s="505"/>
      <c r="I128" s="505"/>
      <c r="J128" s="506"/>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row>
    <row r="129" spans="1:76" ht="21.75" customHeight="1">
      <c r="A129" s="441" t="s">
        <v>222</v>
      </c>
      <c r="B129" s="441"/>
      <c r="C129" s="441"/>
      <c r="D129" s="442"/>
      <c r="E129" s="442"/>
      <c r="F129" s="75"/>
      <c r="G129" s="504">
        <f>ROUND(F25,2)</f>
        <v>0</v>
      </c>
      <c r="H129" s="505"/>
      <c r="I129" s="505"/>
      <c r="J129" s="506"/>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row>
    <row r="130" spans="1:76" ht="21.75" customHeight="1">
      <c r="A130" s="441" t="s">
        <v>223</v>
      </c>
      <c r="B130" s="441"/>
      <c r="C130" s="441"/>
      <c r="D130" s="442"/>
      <c r="E130" s="442"/>
      <c r="F130" s="75"/>
      <c r="G130" s="507" t="s">
        <v>224</v>
      </c>
      <c r="H130" s="508"/>
      <c r="I130" s="508"/>
      <c r="J130" s="509"/>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row>
    <row r="131" spans="1:76" ht="21.75" customHeight="1">
      <c r="A131" s="498" t="s">
        <v>215</v>
      </c>
      <c r="B131" s="499"/>
      <c r="C131" s="499"/>
      <c r="D131" s="499"/>
      <c r="E131" s="500"/>
      <c r="F131" s="78"/>
      <c r="G131" s="501">
        <f>ROUND(G128+G129,2)</f>
        <v>0</v>
      </c>
      <c r="H131" s="502"/>
      <c r="I131" s="502"/>
      <c r="J131" s="50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row>
    <row r="132" spans="10:76" ht="3.75" customHeight="1">
      <c r="J132" s="2"/>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row>
    <row r="133" spans="1:76" ht="21.75" customHeight="1">
      <c r="A133" s="447" t="s">
        <v>202</v>
      </c>
      <c r="B133" s="447"/>
      <c r="C133" s="231" t="s">
        <v>225</v>
      </c>
      <c r="D133" s="232"/>
      <c r="E133" s="232"/>
      <c r="F133" s="232"/>
      <c r="G133" s="232"/>
      <c r="H133" s="232"/>
      <c r="I133" s="232"/>
      <c r="J133" s="219"/>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row>
    <row r="134" spans="1:76" ht="19.5" customHeight="1">
      <c r="A134" s="510" t="s">
        <v>207</v>
      </c>
      <c r="B134" s="511"/>
      <c r="C134" s="511"/>
      <c r="D134" s="511"/>
      <c r="E134" s="511"/>
      <c r="F134" s="511"/>
      <c r="G134" s="511"/>
      <c r="H134" s="511"/>
      <c r="I134" s="511"/>
      <c r="J134" s="512"/>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row>
    <row r="135" spans="1:76" ht="15" customHeight="1">
      <c r="A135" s="73"/>
      <c r="B135" s="74"/>
      <c r="C135" s="74"/>
      <c r="D135" s="74"/>
      <c r="E135" s="74"/>
      <c r="F135" s="74"/>
      <c r="G135" s="74"/>
      <c r="H135" s="74"/>
      <c r="I135" s="74"/>
      <c r="J135" s="74"/>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row>
    <row r="136" spans="1:76" ht="21.75" customHeight="1">
      <c r="A136" s="399" t="s">
        <v>226</v>
      </c>
      <c r="B136" s="399"/>
      <c r="C136" s="413" t="s">
        <v>227</v>
      </c>
      <c r="D136" s="413"/>
      <c r="E136" s="413"/>
      <c r="F136" s="413"/>
      <c r="G136" s="413"/>
      <c r="H136" s="413"/>
      <c r="I136" s="413"/>
      <c r="J136" s="414"/>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row>
    <row r="137" spans="1:76" ht="14.25" customHeight="1">
      <c r="A137" s="434"/>
      <c r="B137" s="434"/>
      <c r="C137" s="435"/>
      <c r="D137" s="435"/>
      <c r="E137" s="435"/>
      <c r="F137" s="435"/>
      <c r="G137" s="435"/>
      <c r="H137" s="435"/>
      <c r="I137" s="435"/>
      <c r="J137" s="435"/>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row>
    <row r="138" spans="1:76" ht="21.75" customHeight="1">
      <c r="A138" s="426" t="s">
        <v>228</v>
      </c>
      <c r="B138" s="426"/>
      <c r="C138" s="426"/>
      <c r="D138" s="426"/>
      <c r="E138" s="426"/>
      <c r="F138" s="426"/>
      <c r="G138" s="426"/>
      <c r="H138" s="426"/>
      <c r="I138" s="426"/>
      <c r="J138" s="426"/>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row>
    <row r="139" spans="1:76" ht="21.75" customHeight="1">
      <c r="A139" s="427"/>
      <c r="B139" s="427"/>
      <c r="C139" s="427"/>
      <c r="D139" s="427"/>
      <c r="E139" s="427"/>
      <c r="F139" s="427"/>
      <c r="G139" s="427"/>
      <c r="H139" s="427"/>
      <c r="I139" s="427"/>
      <c r="J139" s="427"/>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row>
    <row r="140" spans="1:76" ht="21.75" customHeight="1">
      <c r="A140" s="427"/>
      <c r="B140" s="427"/>
      <c r="C140" s="427"/>
      <c r="D140" s="427"/>
      <c r="E140" s="427"/>
      <c r="F140" s="427"/>
      <c r="G140" s="427"/>
      <c r="H140" s="427"/>
      <c r="I140" s="427"/>
      <c r="J140" s="427"/>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row>
    <row r="141" spans="1:76" ht="21.75" customHeight="1">
      <c r="A141" s="428" t="s">
        <v>229</v>
      </c>
      <c r="B141" s="428"/>
      <c r="C141" s="428"/>
      <c r="D141" s="428"/>
      <c r="E141" s="429"/>
      <c r="F141" s="429"/>
      <c r="G141" s="429"/>
      <c r="H141" s="429"/>
      <c r="I141" s="429"/>
      <c r="J141" s="429"/>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row>
    <row r="142" spans="1:76" ht="35.25" customHeight="1">
      <c r="A142" s="428" t="s">
        <v>235</v>
      </c>
      <c r="B142" s="430"/>
      <c r="C142" s="430"/>
      <c r="D142" s="103" t="s">
        <v>230</v>
      </c>
      <c r="E142" s="104" t="s">
        <v>231</v>
      </c>
      <c r="F142" s="496" t="s">
        <v>232</v>
      </c>
      <c r="G142" s="497"/>
      <c r="H142" s="104" t="s">
        <v>233</v>
      </c>
      <c r="I142" s="496" t="s">
        <v>234</v>
      </c>
      <c r="J142" s="497"/>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row>
    <row r="143" spans="1:76" ht="21.75" customHeight="1">
      <c r="A143" s="397" t="str">
        <f aca="true" t="shared" si="1" ref="A143:A148">A20</f>
        <v>Fondo  di  Istituto</v>
      </c>
      <c r="B143" s="397"/>
      <c r="C143" s="397"/>
      <c r="D143" s="105">
        <f>ROUND(Foglio2!S11,2)</f>
        <v>0</v>
      </c>
      <c r="E143" s="105">
        <f>ROUND(F20,2)</f>
        <v>0</v>
      </c>
      <c r="F143" s="422">
        <f>ROUND(D143+E143,2)</f>
        <v>0</v>
      </c>
      <c r="G143" s="422"/>
      <c r="H143" s="105">
        <f>ROUND(D95,2)</f>
        <v>0</v>
      </c>
      <c r="I143" s="422">
        <f>ROUND(F143-H143,2)</f>
        <v>0</v>
      </c>
      <c r="J143" s="42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row>
    <row r="144" spans="1:76" ht="21.75" customHeight="1">
      <c r="A144" s="397" t="str">
        <f t="shared" si="1"/>
        <v>Funzioni  docenti</v>
      </c>
      <c r="B144" s="397"/>
      <c r="C144" s="397"/>
      <c r="D144" s="105">
        <f>ROUND(Foglio2!S16,2)</f>
        <v>0</v>
      </c>
      <c r="E144" s="105">
        <f>ROUND(F21,2)</f>
        <v>0</v>
      </c>
      <c r="F144" s="422">
        <f>ROUND(D144+E144,2)</f>
        <v>0</v>
      </c>
      <c r="G144" s="422"/>
      <c r="H144" s="105">
        <f>ROUND(G116,2)</f>
        <v>0</v>
      </c>
      <c r="I144" s="422">
        <f>ROUND(F144-H144,2)</f>
        <v>0</v>
      </c>
      <c r="J144" s="42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row>
    <row r="145" spans="1:76" ht="21.75" customHeight="1">
      <c r="A145" s="397" t="str">
        <f t="shared" si="1"/>
        <v>Incarichi  A.T.A.</v>
      </c>
      <c r="B145" s="398"/>
      <c r="C145" s="398"/>
      <c r="D145" s="105">
        <f>ROUND(Foglio2!S19,2)</f>
        <v>0</v>
      </c>
      <c r="E145" s="105">
        <f>ROUND(F22,2)</f>
        <v>0</v>
      </c>
      <c r="F145" s="422">
        <f>ROUND(D145+E145,2)</f>
        <v>0</v>
      </c>
      <c r="G145" s="422"/>
      <c r="H145" s="105">
        <f>ROUND(G117,2)</f>
        <v>0</v>
      </c>
      <c r="I145" s="422">
        <f>ROUND(F145-H145,2)</f>
        <v>0</v>
      </c>
      <c r="J145" s="422"/>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row>
    <row r="146" spans="1:76" ht="21.75" customHeight="1">
      <c r="A146" s="397" t="str">
        <f t="shared" si="1"/>
        <v>Ore  eccedenti</v>
      </c>
      <c r="B146" s="398"/>
      <c r="C146" s="398"/>
      <c r="D146" s="105">
        <f>ROUND(Foglio2!S22,2)</f>
        <v>0</v>
      </c>
      <c r="E146" s="105">
        <f>ROUND(F23,2)</f>
        <v>0</v>
      </c>
      <c r="F146" s="422">
        <f>ROUND(D146+E146,2)</f>
        <v>0</v>
      </c>
      <c r="G146" s="422"/>
      <c r="H146" s="105">
        <f>ROUND(G118,2)</f>
        <v>0</v>
      </c>
      <c r="I146" s="422">
        <f>ROUND(F146-H146,2)</f>
        <v>0</v>
      </c>
      <c r="J146" s="422"/>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row>
    <row r="147" spans="1:76" ht="21.75" customHeight="1">
      <c r="A147" s="397" t="str">
        <f t="shared" si="1"/>
        <v>Attività  sportiva</v>
      </c>
      <c r="B147" s="398"/>
      <c r="C147" s="398"/>
      <c r="D147" s="105">
        <f>ROUND(Foglio2!S25,2)</f>
        <v>0</v>
      </c>
      <c r="E147" s="105">
        <f>ROUND(F24,2)</f>
        <v>0</v>
      </c>
      <c r="F147" s="422">
        <f>ROUND(D147+E147,2)</f>
        <v>0</v>
      </c>
      <c r="G147" s="422"/>
      <c r="H147" s="105">
        <f>ROUND(G119,2)</f>
        <v>0</v>
      </c>
      <c r="I147" s="422">
        <f>ROUND(F147-H147,2)</f>
        <v>0</v>
      </c>
      <c r="J147" s="422"/>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row>
    <row r="148" spans="1:76" ht="21.75" customHeight="1">
      <c r="A148" s="397" t="str">
        <f t="shared" si="1"/>
        <v>TOTALE COMPLESSIVO</v>
      </c>
      <c r="B148" s="398"/>
      <c r="C148" s="398"/>
      <c r="D148" s="105">
        <f>ROUND(D143+D144+D145+D146+D147,2)</f>
        <v>0</v>
      </c>
      <c r="E148" s="105">
        <f>ROUND(E143+E144+E145+E146+E147,2)</f>
        <v>0</v>
      </c>
      <c r="F148" s="252">
        <f>ROUND(F143+F144+F145+F146+F147,2)</f>
        <v>0</v>
      </c>
      <c r="G148" s="252"/>
      <c r="H148" s="105">
        <f>ROUND(H143+H144+H145+H146+H147,2)</f>
        <v>0</v>
      </c>
      <c r="I148" s="252">
        <f>ROUND(I143+I144+I145+I146+I147,2)</f>
        <v>0</v>
      </c>
      <c r="J148" s="252"/>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row>
    <row r="149" spans="1:76" ht="15" customHeight="1">
      <c r="A149" s="73"/>
      <c r="B149" s="74"/>
      <c r="C149" s="74"/>
      <c r="D149" s="74"/>
      <c r="E149" s="74"/>
      <c r="F149" s="74"/>
      <c r="G149" s="74"/>
      <c r="H149" s="74"/>
      <c r="I149" s="74"/>
      <c r="J149" s="74"/>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row>
    <row r="150" spans="1:76" ht="17.25" customHeight="1">
      <c r="A150" s="420" t="s">
        <v>240</v>
      </c>
      <c r="B150" s="421"/>
      <c r="C150" s="421"/>
      <c r="D150" s="410" t="s">
        <v>236</v>
      </c>
      <c r="E150" s="411"/>
      <c r="F150" s="411"/>
      <c r="G150" s="411"/>
      <c r="H150" s="411"/>
      <c r="I150" s="411"/>
      <c r="J150" s="412"/>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row>
    <row r="151" spans="1:76" ht="11.25" customHeight="1">
      <c r="A151" s="484"/>
      <c r="B151" s="485"/>
      <c r="C151" s="485"/>
      <c r="D151" s="486"/>
      <c r="E151" s="487"/>
      <c r="F151" s="487"/>
      <c r="G151" s="487"/>
      <c r="H151" s="487"/>
      <c r="I151" s="487"/>
      <c r="J151" s="488"/>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row>
    <row r="152" spans="1:76" ht="25.5" customHeight="1">
      <c r="A152" s="449"/>
      <c r="B152" s="237"/>
      <c r="C152" s="237"/>
      <c r="D152" s="450"/>
      <c r="E152" s="451"/>
      <c r="F152" s="451"/>
      <c r="G152" s="451"/>
      <c r="H152" s="451"/>
      <c r="I152" s="451"/>
      <c r="J152" s="452"/>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row>
    <row r="153" spans="1:76" ht="21.75" customHeight="1">
      <c r="A153" s="672" t="s">
        <v>10</v>
      </c>
      <c r="B153" s="672"/>
      <c r="C153" s="672" t="str">
        <f>Foglio0!D23</f>
        <v>2012/2013</v>
      </c>
      <c r="D153" s="497"/>
      <c r="G153" s="672" t="s">
        <v>10</v>
      </c>
      <c r="H153" s="672"/>
      <c r="I153" s="672" t="str">
        <f>Foglio0!J23</f>
        <v>2011/2012</v>
      </c>
      <c r="J153" s="497"/>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row>
    <row r="154" spans="1:76" ht="21.75" customHeight="1">
      <c r="A154" s="493" t="s">
        <v>237</v>
      </c>
      <c r="B154" s="494"/>
      <c r="C154" s="495" t="s">
        <v>238</v>
      </c>
      <c r="D154" s="494"/>
      <c r="G154" s="493" t="s">
        <v>239</v>
      </c>
      <c r="H154" s="495"/>
      <c r="I154" s="495" t="s">
        <v>238</v>
      </c>
      <c r="J154" s="494"/>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row>
    <row r="155" spans="1:76" ht="21.75" customHeight="1">
      <c r="A155" s="491">
        <f>ROUND(H25,2)</f>
        <v>0</v>
      </c>
      <c r="B155" s="491"/>
      <c r="C155" s="491">
        <f>ROUND(H148,2)</f>
        <v>0</v>
      </c>
      <c r="D155" s="491"/>
      <c r="G155" s="492">
        <v>0</v>
      </c>
      <c r="H155" s="492"/>
      <c r="I155" s="492">
        <v>0</v>
      </c>
      <c r="J155" s="492"/>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row>
    <row r="156" spans="1:76" ht="15" customHeight="1">
      <c r="A156" s="106"/>
      <c r="B156" s="106"/>
      <c r="C156" s="106"/>
      <c r="J156" s="2"/>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row>
    <row r="157" spans="1:76" ht="17.25" customHeight="1">
      <c r="A157" s="420" t="s">
        <v>241</v>
      </c>
      <c r="B157" s="421"/>
      <c r="C157" s="421"/>
      <c r="D157" s="410" t="s">
        <v>242</v>
      </c>
      <c r="E157" s="411"/>
      <c r="F157" s="411"/>
      <c r="G157" s="411"/>
      <c r="H157" s="411"/>
      <c r="I157" s="411"/>
      <c r="J157" s="412"/>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row>
    <row r="158" spans="1:76" ht="11.25" customHeight="1">
      <c r="A158" s="484"/>
      <c r="B158" s="485"/>
      <c r="C158" s="485"/>
      <c r="D158" s="486"/>
      <c r="E158" s="487"/>
      <c r="F158" s="487"/>
      <c r="G158" s="487"/>
      <c r="H158" s="487"/>
      <c r="I158" s="487"/>
      <c r="J158" s="488"/>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row>
    <row r="159" spans="1:76" ht="25.5" customHeight="1">
      <c r="A159" s="449"/>
      <c r="B159" s="237"/>
      <c r="C159" s="237"/>
      <c r="D159" s="450"/>
      <c r="E159" s="451"/>
      <c r="F159" s="451"/>
      <c r="G159" s="451"/>
      <c r="H159" s="451"/>
      <c r="I159" s="451"/>
      <c r="J159" s="452"/>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row>
    <row r="160" spans="1:76" ht="21.75" customHeight="1">
      <c r="A160" s="399" t="s">
        <v>192</v>
      </c>
      <c r="B160" s="399"/>
      <c r="C160" s="413" t="s">
        <v>243</v>
      </c>
      <c r="D160" s="413"/>
      <c r="E160" s="413"/>
      <c r="F160" s="413"/>
      <c r="G160" s="413"/>
      <c r="H160" s="413"/>
      <c r="I160" s="413"/>
      <c r="J160" s="414"/>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row>
    <row r="161" spans="1:76" ht="21.75" customHeight="1">
      <c r="A161" s="490"/>
      <c r="B161" s="490"/>
      <c r="C161" s="489"/>
      <c r="D161" s="489"/>
      <c r="E161" s="489"/>
      <c r="F161" s="489"/>
      <c r="G161" s="489"/>
      <c r="H161" s="489"/>
      <c r="I161" s="489"/>
      <c r="J161" s="489"/>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row>
    <row r="162" spans="1:76" ht="30" customHeight="1">
      <c r="A162" s="434"/>
      <c r="B162" s="434"/>
      <c r="C162" s="435"/>
      <c r="D162" s="435"/>
      <c r="E162" s="435"/>
      <c r="F162" s="435"/>
      <c r="G162" s="435"/>
      <c r="H162" s="435"/>
      <c r="I162" s="435"/>
      <c r="J162" s="435"/>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row>
    <row r="163" spans="1:76" ht="21.75" customHeight="1">
      <c r="A163" s="482" t="s">
        <v>244</v>
      </c>
      <c r="B163" s="483"/>
      <c r="C163" s="483"/>
      <c r="D163" s="483"/>
      <c r="E163" s="483"/>
      <c r="F163" s="483"/>
      <c r="G163" s="483"/>
      <c r="H163" s="483"/>
      <c r="I163" s="483"/>
      <c r="J163" s="48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row>
    <row r="164" spans="1:76" ht="21.75" customHeight="1">
      <c r="A164" s="427"/>
      <c r="B164" s="427"/>
      <c r="C164" s="427"/>
      <c r="D164" s="427"/>
      <c r="E164" s="427"/>
      <c r="F164" s="427"/>
      <c r="G164" s="427"/>
      <c r="H164" s="427"/>
      <c r="I164" s="427"/>
      <c r="J164" s="427"/>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row>
    <row r="165" spans="1:76" ht="21.75" customHeight="1">
      <c r="A165" s="427"/>
      <c r="B165" s="427"/>
      <c r="C165" s="427"/>
      <c r="D165" s="427"/>
      <c r="E165" s="427"/>
      <c r="F165" s="427"/>
      <c r="G165" s="427"/>
      <c r="H165" s="427"/>
      <c r="I165" s="427"/>
      <c r="J165" s="427"/>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row>
    <row r="166" spans="1:76" ht="21.75" customHeight="1">
      <c r="A166" s="427"/>
      <c r="B166" s="427"/>
      <c r="C166" s="427"/>
      <c r="D166" s="427"/>
      <c r="E166" s="427"/>
      <c r="F166" s="427"/>
      <c r="G166" s="427"/>
      <c r="H166" s="427"/>
      <c r="I166" s="427"/>
      <c r="J166" s="427"/>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row>
    <row r="167" spans="1:76" ht="15" customHeight="1">
      <c r="A167" s="106"/>
      <c r="B167" s="106"/>
      <c r="C167" s="106"/>
      <c r="J167" s="2"/>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row>
    <row r="168" spans="1:76" ht="21.75" customHeight="1">
      <c r="A168" s="399" t="s">
        <v>193</v>
      </c>
      <c r="B168" s="399"/>
      <c r="C168" s="457" t="s">
        <v>245</v>
      </c>
      <c r="D168" s="458"/>
      <c r="E168" s="458"/>
      <c r="F168" s="458"/>
      <c r="G168" s="458"/>
      <c r="H168" s="458"/>
      <c r="I168" s="458"/>
      <c r="J168" s="458"/>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row>
    <row r="169" spans="1:76" ht="21.75" customHeight="1">
      <c r="A169" s="434"/>
      <c r="B169" s="434"/>
      <c r="C169" s="435"/>
      <c r="D169" s="435"/>
      <c r="E169" s="435"/>
      <c r="F169" s="435"/>
      <c r="G169" s="435"/>
      <c r="H169" s="435"/>
      <c r="I169" s="435"/>
      <c r="J169" s="435"/>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row>
    <row r="170" spans="1:76" ht="21.75" customHeight="1">
      <c r="A170" s="510" t="s">
        <v>207</v>
      </c>
      <c r="B170" s="511"/>
      <c r="C170" s="511"/>
      <c r="D170" s="511"/>
      <c r="E170" s="511"/>
      <c r="F170" s="511"/>
      <c r="G170" s="511"/>
      <c r="H170" s="511"/>
      <c r="I170" s="511"/>
      <c r="J170" s="512"/>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row>
    <row r="171" spans="1:76" ht="21.75" customHeight="1">
      <c r="A171" s="399" t="s">
        <v>195</v>
      </c>
      <c r="B171" s="399"/>
      <c r="C171" s="457" t="s">
        <v>246</v>
      </c>
      <c r="D171" s="458"/>
      <c r="E171" s="458"/>
      <c r="F171" s="458"/>
      <c r="G171" s="458"/>
      <c r="H171" s="458"/>
      <c r="I171" s="458"/>
      <c r="J171" s="458"/>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row>
    <row r="172" spans="1:76" ht="15.75" customHeight="1">
      <c r="A172" s="434"/>
      <c r="B172" s="434"/>
      <c r="C172" s="435"/>
      <c r="D172" s="435"/>
      <c r="E172" s="435"/>
      <c r="F172" s="435"/>
      <c r="G172" s="435"/>
      <c r="H172" s="435"/>
      <c r="I172" s="435"/>
      <c r="J172" s="435"/>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row>
    <row r="173" spans="1:76" ht="21.75" customHeight="1">
      <c r="A173" s="482" t="s">
        <v>247</v>
      </c>
      <c r="B173" s="483"/>
      <c r="C173" s="483"/>
      <c r="D173" s="483"/>
      <c r="E173" s="483"/>
      <c r="F173" s="483"/>
      <c r="G173" s="483"/>
      <c r="H173" s="483"/>
      <c r="I173" s="483"/>
      <c r="J173" s="48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row>
    <row r="174" spans="1:76" ht="21.75" customHeight="1">
      <c r="A174" s="427"/>
      <c r="B174" s="427"/>
      <c r="C174" s="427"/>
      <c r="D174" s="427"/>
      <c r="E174" s="427"/>
      <c r="F174" s="427"/>
      <c r="G174" s="427"/>
      <c r="H174" s="427"/>
      <c r="I174" s="427"/>
      <c r="J174" s="427"/>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row>
    <row r="175" spans="1:76" ht="21.75" customHeight="1">
      <c r="A175" s="427"/>
      <c r="B175" s="427"/>
      <c r="C175" s="427"/>
      <c r="D175" s="427"/>
      <c r="E175" s="427"/>
      <c r="F175" s="427"/>
      <c r="G175" s="427"/>
      <c r="H175" s="427"/>
      <c r="I175" s="427"/>
      <c r="J175" s="427"/>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row>
    <row r="176" spans="1:76" ht="27" customHeight="1">
      <c r="A176" s="427"/>
      <c r="B176" s="427"/>
      <c r="C176" s="427"/>
      <c r="D176" s="427"/>
      <c r="E176" s="427"/>
      <c r="F176" s="427"/>
      <c r="G176" s="427"/>
      <c r="H176" s="427"/>
      <c r="I176" s="427"/>
      <c r="J176" s="427"/>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row>
    <row r="177" spans="1:76" ht="27" customHeight="1">
      <c r="A177" s="15"/>
      <c r="B177" s="15"/>
      <c r="C177" s="15"/>
      <c r="D177" s="15"/>
      <c r="E177" s="15"/>
      <c r="F177" s="15"/>
      <c r="G177" s="15"/>
      <c r="H177" s="15"/>
      <c r="I177" s="15"/>
      <c r="J177" s="15"/>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row>
    <row r="178" spans="1:76" ht="27" customHeight="1">
      <c r="A178" s="542" t="s">
        <v>248</v>
      </c>
      <c r="B178" s="543"/>
      <c r="C178" s="543"/>
      <c r="D178" s="543"/>
      <c r="E178" s="543"/>
      <c r="F178" s="543"/>
      <c r="G178" s="543"/>
      <c r="H178" s="543"/>
      <c r="I178" s="543"/>
      <c r="J178" s="544"/>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row>
    <row r="179" spans="1:76" ht="21.75" customHeight="1">
      <c r="A179" s="478" t="s">
        <v>188</v>
      </c>
      <c r="B179" s="259"/>
      <c r="C179" s="260"/>
      <c r="D179" s="402" t="s">
        <v>193</v>
      </c>
      <c r="E179" s="403"/>
      <c r="F179" s="404"/>
      <c r="G179" s="405"/>
      <c r="H179" s="481" t="s">
        <v>251</v>
      </c>
      <c r="I179" s="259"/>
      <c r="J179" s="260"/>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row>
    <row r="180" spans="1:76" ht="21.75" customHeight="1">
      <c r="A180" s="479"/>
      <c r="B180" s="251"/>
      <c r="C180" s="480"/>
      <c r="D180" s="406" t="s">
        <v>191</v>
      </c>
      <c r="E180" s="407"/>
      <c r="F180" s="408"/>
      <c r="G180" s="409"/>
      <c r="H180" s="479"/>
      <c r="I180" s="179"/>
      <c r="J180" s="480"/>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row>
    <row r="181" spans="1:76" ht="29.25" customHeight="1">
      <c r="A181" s="479"/>
      <c r="B181" s="179"/>
      <c r="C181" s="480"/>
      <c r="D181" s="474" t="s">
        <v>261</v>
      </c>
      <c r="E181" s="475"/>
      <c r="F181" s="475"/>
      <c r="G181" s="476"/>
      <c r="H181" s="261"/>
      <c r="I181" s="262"/>
      <c r="J181" s="26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row>
    <row r="182" spans="1:76" ht="29.25" customHeight="1">
      <c r="A182" s="479"/>
      <c r="B182" s="179"/>
      <c r="C182" s="480"/>
      <c r="D182" s="389" t="s">
        <v>249</v>
      </c>
      <c r="E182" s="390"/>
      <c r="F182" s="389" t="s">
        <v>250</v>
      </c>
      <c r="G182" s="390"/>
      <c r="H182" s="108" t="s">
        <v>263</v>
      </c>
      <c r="I182" s="391" t="s">
        <v>263</v>
      </c>
      <c r="J182" s="241"/>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row>
    <row r="183" spans="1:76" ht="36" customHeight="1">
      <c r="A183" s="261"/>
      <c r="B183" s="262"/>
      <c r="C183" s="263"/>
      <c r="D183" s="103" t="s">
        <v>230</v>
      </c>
      <c r="E183" s="104" t="s">
        <v>231</v>
      </c>
      <c r="F183" s="103" t="s">
        <v>230</v>
      </c>
      <c r="G183" s="104" t="s">
        <v>231</v>
      </c>
      <c r="H183" s="107" t="s">
        <v>264</v>
      </c>
      <c r="I183" s="477" t="s">
        <v>265</v>
      </c>
      <c r="J183" s="26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row>
    <row r="184" spans="1:76" ht="21.75" customHeight="1">
      <c r="A184" s="397" t="s">
        <v>252</v>
      </c>
      <c r="B184" s="398"/>
      <c r="C184" s="398"/>
      <c r="D184" s="114">
        <v>0</v>
      </c>
      <c r="E184" s="114">
        <v>0</v>
      </c>
      <c r="F184" s="105">
        <f>ROUND(D184/Foglio2!U3,2)</f>
        <v>0</v>
      </c>
      <c r="G184" s="105">
        <f>ROUND(E184/Foglio2!U3,2)</f>
        <v>0</v>
      </c>
      <c r="H184" s="105">
        <f>ROUND(D184+E184,2)</f>
        <v>0</v>
      </c>
      <c r="I184" s="392">
        <f>ROUND(F184+G184,2)</f>
        <v>0</v>
      </c>
      <c r="J184" s="39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row>
    <row r="185" spans="1:76" ht="21.75" customHeight="1">
      <c r="A185" s="397" t="s">
        <v>253</v>
      </c>
      <c r="B185" s="398"/>
      <c r="C185" s="398"/>
      <c r="D185" s="114">
        <v>0</v>
      </c>
      <c r="E185" s="114">
        <v>0</v>
      </c>
      <c r="F185" s="105">
        <f>ROUND(D185/Foglio2!U3,2)</f>
        <v>0</v>
      </c>
      <c r="G185" s="105">
        <f>ROUND(E185/Foglio2!U3,2)</f>
        <v>0</v>
      </c>
      <c r="H185" s="105">
        <f aca="true" t="shared" si="2" ref="H185:H195">ROUND(D185+E185,2)</f>
        <v>0</v>
      </c>
      <c r="I185" s="392">
        <f aca="true" t="shared" si="3" ref="I185:I196">ROUND(F185+G185,2)</f>
        <v>0</v>
      </c>
      <c r="J185" s="39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row>
    <row r="186" spans="1:76" ht="21.75" customHeight="1">
      <c r="A186" s="397" t="s">
        <v>254</v>
      </c>
      <c r="B186" s="398"/>
      <c r="C186" s="398"/>
      <c r="D186" s="114">
        <v>0</v>
      </c>
      <c r="E186" s="114">
        <v>0</v>
      </c>
      <c r="F186" s="105">
        <f>ROUND(D186/Foglio2!U3,2)</f>
        <v>0</v>
      </c>
      <c r="G186" s="105">
        <f>ROUND(E186/Foglio2!U3,2)</f>
        <v>0</v>
      </c>
      <c r="H186" s="105">
        <f t="shared" si="2"/>
        <v>0</v>
      </c>
      <c r="I186" s="392">
        <f t="shared" si="3"/>
        <v>0</v>
      </c>
      <c r="J186" s="39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row>
    <row r="187" spans="1:76" ht="21.75" customHeight="1">
      <c r="A187" s="397" t="s">
        <v>255</v>
      </c>
      <c r="B187" s="398"/>
      <c r="C187" s="398"/>
      <c r="D187" s="114">
        <v>0</v>
      </c>
      <c r="E187" s="114">
        <v>0</v>
      </c>
      <c r="F187" s="105">
        <f>ROUND(D187/Foglio2!U3,2)</f>
        <v>0</v>
      </c>
      <c r="G187" s="105">
        <f>ROUND(E187/Foglio2!U3,2)</f>
        <v>0</v>
      </c>
      <c r="H187" s="105">
        <f t="shared" si="2"/>
        <v>0</v>
      </c>
      <c r="I187" s="392">
        <f t="shared" si="3"/>
        <v>0</v>
      </c>
      <c r="J187" s="39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row>
    <row r="188" spans="1:76" ht="21.75" customHeight="1">
      <c r="A188" s="397" t="s">
        <v>256</v>
      </c>
      <c r="B188" s="398"/>
      <c r="C188" s="398"/>
      <c r="D188" s="114">
        <v>0</v>
      </c>
      <c r="E188" s="114">
        <v>0</v>
      </c>
      <c r="F188" s="105">
        <f>ROUND(D188/Foglio2!U3,2)</f>
        <v>0</v>
      </c>
      <c r="G188" s="105">
        <f>ROUND(E188/Foglio2!U3,2)</f>
        <v>0</v>
      </c>
      <c r="H188" s="105">
        <f t="shared" si="2"/>
        <v>0</v>
      </c>
      <c r="I188" s="392">
        <f t="shared" si="3"/>
        <v>0</v>
      </c>
      <c r="J188" s="39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row>
    <row r="189" spans="1:76" ht="21.75" customHeight="1">
      <c r="A189" s="397" t="s">
        <v>257</v>
      </c>
      <c r="B189" s="398"/>
      <c r="C189" s="398"/>
      <c r="D189" s="114">
        <v>0</v>
      </c>
      <c r="E189" s="114">
        <v>0</v>
      </c>
      <c r="F189" s="105">
        <f>ROUND(D189/Foglio2!U3,2)</f>
        <v>0</v>
      </c>
      <c r="G189" s="105">
        <f>ROUND(E189/Foglio2!U3,2)</f>
        <v>0</v>
      </c>
      <c r="H189" s="105">
        <f t="shared" si="2"/>
        <v>0</v>
      </c>
      <c r="I189" s="392">
        <f t="shared" si="3"/>
        <v>0</v>
      </c>
      <c r="J189" s="39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row>
    <row r="190" spans="1:76" ht="21.75" customHeight="1">
      <c r="A190" s="397" t="s">
        <v>258</v>
      </c>
      <c r="B190" s="398"/>
      <c r="C190" s="398"/>
      <c r="D190" s="114">
        <v>0</v>
      </c>
      <c r="E190" s="114">
        <v>0</v>
      </c>
      <c r="F190" s="105">
        <f>ROUND(D190/Foglio2!U3,2)</f>
        <v>0</v>
      </c>
      <c r="G190" s="105">
        <f>ROUND(E190/Foglio2!U3,2)</f>
        <v>0</v>
      </c>
      <c r="H190" s="105">
        <f t="shared" si="2"/>
        <v>0</v>
      </c>
      <c r="I190" s="392">
        <f t="shared" si="3"/>
        <v>0</v>
      </c>
      <c r="J190" s="39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row>
    <row r="191" spans="1:76" ht="21.75" customHeight="1">
      <c r="A191" s="397" t="s">
        <v>259</v>
      </c>
      <c r="B191" s="673"/>
      <c r="C191" s="674"/>
      <c r="D191" s="114">
        <v>0</v>
      </c>
      <c r="E191" s="114">
        <v>0</v>
      </c>
      <c r="F191" s="105">
        <f>ROUND(D191/Foglio2!U3,2)</f>
        <v>0</v>
      </c>
      <c r="G191" s="105">
        <f>ROUND(E191/Foglio2!U3,2)</f>
        <v>0</v>
      </c>
      <c r="H191" s="105">
        <f t="shared" si="2"/>
        <v>0</v>
      </c>
      <c r="I191" s="392">
        <f t="shared" si="3"/>
        <v>0</v>
      </c>
      <c r="J191" s="39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row>
    <row r="192" spans="1:76" ht="21.75" customHeight="1">
      <c r="A192" s="675" t="s">
        <v>260</v>
      </c>
      <c r="B192" s="673"/>
      <c r="C192" s="674"/>
      <c r="D192" s="114">
        <v>0</v>
      </c>
      <c r="E192" s="114">
        <v>0</v>
      </c>
      <c r="F192" s="105">
        <f>ROUND(D192/Foglio2!U3,2)</f>
        <v>0</v>
      </c>
      <c r="G192" s="105">
        <f>ROUND(E192/Foglio2!U3,2)</f>
        <v>0</v>
      </c>
      <c r="H192" s="105">
        <f t="shared" si="2"/>
        <v>0</v>
      </c>
      <c r="I192" s="392">
        <f t="shared" si="3"/>
        <v>0</v>
      </c>
      <c r="J192" s="39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row>
    <row r="193" spans="1:76" ht="21.75" customHeight="1">
      <c r="A193" s="394" t="s">
        <v>262</v>
      </c>
      <c r="B193" s="395"/>
      <c r="C193" s="396"/>
      <c r="D193" s="114">
        <v>0</v>
      </c>
      <c r="E193" s="114">
        <v>0</v>
      </c>
      <c r="F193" s="105">
        <f>ROUND(D193/Foglio2!U3,2)</f>
        <v>0</v>
      </c>
      <c r="G193" s="105">
        <f>ROUND(E193/Foglio2!U3,2)</f>
        <v>0</v>
      </c>
      <c r="H193" s="105">
        <f t="shared" si="2"/>
        <v>0</v>
      </c>
      <c r="I193" s="392">
        <f t="shared" si="3"/>
        <v>0</v>
      </c>
      <c r="J193" s="39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row>
    <row r="194" spans="1:76" ht="21.75" customHeight="1">
      <c r="A194" s="394" t="s">
        <v>262</v>
      </c>
      <c r="B194" s="395"/>
      <c r="C194" s="396"/>
      <c r="D194" s="114">
        <v>0</v>
      </c>
      <c r="E194" s="114">
        <v>0</v>
      </c>
      <c r="F194" s="105">
        <f>ROUND(D194/Foglio2!U3,2)</f>
        <v>0</v>
      </c>
      <c r="G194" s="105">
        <f>ROUND(E194/Foglio2!U3,2)</f>
        <v>0</v>
      </c>
      <c r="H194" s="105">
        <f t="shared" si="2"/>
        <v>0</v>
      </c>
      <c r="I194" s="392">
        <f t="shared" si="3"/>
        <v>0</v>
      </c>
      <c r="J194" s="39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row>
    <row r="195" spans="1:76" ht="21.75" customHeight="1">
      <c r="A195" s="394" t="s">
        <v>262</v>
      </c>
      <c r="B195" s="395"/>
      <c r="C195" s="396"/>
      <c r="D195" s="114">
        <v>0</v>
      </c>
      <c r="E195" s="114">
        <v>0</v>
      </c>
      <c r="F195" s="105">
        <f>ROUND(D195/Foglio2!U3,2)</f>
        <v>0</v>
      </c>
      <c r="G195" s="105">
        <f>ROUND(E195/Foglio2!U3,2)</f>
        <v>0</v>
      </c>
      <c r="H195" s="105">
        <f t="shared" si="2"/>
        <v>0</v>
      </c>
      <c r="I195" s="392">
        <f t="shared" si="3"/>
        <v>0</v>
      </c>
      <c r="J195" s="39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row>
    <row r="196" spans="1:76" ht="21.75" customHeight="1">
      <c r="A196" s="394" t="s">
        <v>262</v>
      </c>
      <c r="B196" s="395"/>
      <c r="C196" s="396"/>
      <c r="D196" s="114">
        <v>0</v>
      </c>
      <c r="E196" s="114">
        <v>0</v>
      </c>
      <c r="F196" s="105">
        <f>ROUND(D196/Foglio2!U3,2)</f>
        <v>0</v>
      </c>
      <c r="G196" s="105">
        <f>ROUND(E196/Foglio2!U3,2)</f>
        <v>0</v>
      </c>
      <c r="H196" s="105">
        <f>ROUND(D196+E196,2)</f>
        <v>0</v>
      </c>
      <c r="I196" s="392">
        <f t="shared" si="3"/>
        <v>0</v>
      </c>
      <c r="J196" s="39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row>
    <row r="197" spans="1:76" ht="21.75" customHeight="1">
      <c r="A197" s="469" t="s">
        <v>194</v>
      </c>
      <c r="B197" s="470"/>
      <c r="C197" s="471"/>
      <c r="D197" s="361">
        <f>ROUND(D184+D185+D186+D187+D188+D189+D190+D191+D192+D193+D194+D195+D196+E184+E185+E186+E187+E188+E189+E190+E191+E192+E193+E194+E195+E196,2)</f>
        <v>0</v>
      </c>
      <c r="E197" s="361"/>
      <c r="F197" s="361">
        <f>ROUND(F184+F185+F186+F187+F188+F189+F190+F191+F192+F193+F194+F195+F196+G184+G185+G186+G187+G188+G189+G190+G191+G192+G193+G194+G195+G196,2)</f>
        <v>0</v>
      </c>
      <c r="G197" s="361"/>
      <c r="H197" s="105">
        <f>ROUND(H184+H185+H186+H187+H188+H189+H190+H191+H192+H193+H194+H195+H196,2)</f>
        <v>0</v>
      </c>
      <c r="I197" s="472">
        <f>ROUND(I184+I185+I186+I187+I188+I189+I190+I191+I192+I193+I194+I195+I196,2)</f>
        <v>0</v>
      </c>
      <c r="J197" s="47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row>
    <row r="198" spans="1:76" ht="21.75" customHeight="1">
      <c r="A198" s="399" t="s">
        <v>195</v>
      </c>
      <c r="B198" s="399"/>
      <c r="C198" s="457" t="s">
        <v>267</v>
      </c>
      <c r="D198" s="458"/>
      <c r="E198" s="458"/>
      <c r="F198" s="458"/>
      <c r="G198" s="458"/>
      <c r="H198" s="458"/>
      <c r="I198" s="458"/>
      <c r="J198" s="458"/>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row>
    <row r="199" spans="1:76" ht="21.75" customHeight="1">
      <c r="A199" s="447" t="s">
        <v>196</v>
      </c>
      <c r="B199" s="447"/>
      <c r="C199" s="231" t="s">
        <v>266</v>
      </c>
      <c r="D199" s="232"/>
      <c r="E199" s="232"/>
      <c r="F199" s="232"/>
      <c r="G199" s="232"/>
      <c r="H199" s="232"/>
      <c r="I199" s="232"/>
      <c r="J199" s="219"/>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row>
    <row r="200" spans="1:76" ht="21.75" customHeight="1">
      <c r="A200" s="460"/>
      <c r="B200" s="453" t="s">
        <v>199</v>
      </c>
      <c r="C200" s="454"/>
      <c r="D200" s="462" t="s">
        <v>249</v>
      </c>
      <c r="E200" s="462"/>
      <c r="F200" s="390"/>
      <c r="G200" s="463" t="s">
        <v>189</v>
      </c>
      <c r="H200" s="464"/>
      <c r="I200" s="465"/>
      <c r="J200" s="460"/>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row>
    <row r="201" spans="1:76" ht="21.75" customHeight="1">
      <c r="A201" s="461"/>
      <c r="B201" s="261"/>
      <c r="C201" s="455"/>
      <c r="D201" s="466">
        <f>ROUND(H197,2)</f>
        <v>0</v>
      </c>
      <c r="E201" s="467"/>
      <c r="F201" s="468"/>
      <c r="G201" s="466">
        <f>ROUND(I197,2)</f>
        <v>0</v>
      </c>
      <c r="H201" s="467"/>
      <c r="I201" s="468"/>
      <c r="J201" s="461"/>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row>
    <row r="202" spans="1:76" ht="21.75" customHeight="1">
      <c r="A202" s="456" t="s">
        <v>202</v>
      </c>
      <c r="B202" s="456"/>
      <c r="C202" s="457" t="s">
        <v>267</v>
      </c>
      <c r="D202" s="458"/>
      <c r="E202" s="458"/>
      <c r="F202" s="458"/>
      <c r="G202" s="458"/>
      <c r="H202" s="458"/>
      <c r="I202" s="458"/>
      <c r="J202" s="458"/>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row>
    <row r="203" spans="1:76" ht="21.75" customHeight="1">
      <c r="A203" s="459"/>
      <c r="B203" s="459"/>
      <c r="C203" s="459"/>
      <c r="D203" s="459"/>
      <c r="E203" s="459"/>
      <c r="F203" s="459"/>
      <c r="G203" s="459"/>
      <c r="H203" s="459"/>
      <c r="I203" s="459"/>
      <c r="J203" s="459"/>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row>
    <row r="204" spans="1:76" ht="21.75" customHeight="1">
      <c r="A204" s="73"/>
      <c r="B204" s="73"/>
      <c r="C204" s="73"/>
      <c r="D204" s="73"/>
      <c r="E204" s="73"/>
      <c r="F204" s="73"/>
      <c r="G204" s="73"/>
      <c r="H204" s="73"/>
      <c r="I204" s="73"/>
      <c r="J204" s="7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row>
    <row r="205" spans="1:76" ht="21.75" customHeight="1">
      <c r="A205" s="448" t="s">
        <v>209</v>
      </c>
      <c r="B205" s="262"/>
      <c r="C205" s="262"/>
      <c r="D205" s="262"/>
      <c r="E205" s="262"/>
      <c r="F205" s="262"/>
      <c r="G205" s="262"/>
      <c r="H205" s="262"/>
      <c r="I205" s="262"/>
      <c r="J205" s="262"/>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row>
    <row r="206" spans="1:76" ht="21.75" customHeight="1">
      <c r="A206" s="420" t="s">
        <v>205</v>
      </c>
      <c r="B206" s="421"/>
      <c r="C206" s="421"/>
      <c r="D206" s="410" t="s">
        <v>268</v>
      </c>
      <c r="E206" s="411"/>
      <c r="F206" s="411"/>
      <c r="G206" s="411"/>
      <c r="H206" s="411"/>
      <c r="I206" s="411"/>
      <c r="J206" s="412"/>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row>
    <row r="207" spans="1:76" ht="13.5" customHeight="1">
      <c r="A207" s="449"/>
      <c r="B207" s="237"/>
      <c r="C207" s="237"/>
      <c r="D207" s="450"/>
      <c r="E207" s="451"/>
      <c r="F207" s="451"/>
      <c r="G207" s="451"/>
      <c r="H207" s="451"/>
      <c r="I207" s="451"/>
      <c r="J207" s="452"/>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row>
    <row r="208" spans="1:76" ht="21.75" customHeight="1">
      <c r="A208" s="399" t="s">
        <v>192</v>
      </c>
      <c r="B208" s="399"/>
      <c r="C208" s="445" t="s">
        <v>267</v>
      </c>
      <c r="D208" s="446"/>
      <c r="E208" s="446"/>
      <c r="F208" s="446"/>
      <c r="G208" s="446"/>
      <c r="H208" s="446"/>
      <c r="I208" s="446"/>
      <c r="J208" s="446"/>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row>
    <row r="209" spans="1:76" ht="21.75" customHeight="1">
      <c r="A209" s="399" t="s">
        <v>193</v>
      </c>
      <c r="B209" s="399"/>
      <c r="C209" s="445" t="s">
        <v>267</v>
      </c>
      <c r="D209" s="446"/>
      <c r="E209" s="446"/>
      <c r="F209" s="446"/>
      <c r="G209" s="446"/>
      <c r="H209" s="446"/>
      <c r="I209" s="446"/>
      <c r="J209" s="446"/>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row>
    <row r="210" spans="1:76" ht="21.75" customHeight="1">
      <c r="A210" s="399" t="s">
        <v>195</v>
      </c>
      <c r="B210" s="399"/>
      <c r="C210" s="445" t="s">
        <v>267</v>
      </c>
      <c r="D210" s="446"/>
      <c r="E210" s="446"/>
      <c r="F210" s="446"/>
      <c r="G210" s="446"/>
      <c r="H210" s="446"/>
      <c r="I210" s="446"/>
      <c r="J210" s="446"/>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row>
    <row r="211" spans="1:76" ht="21.75" customHeight="1">
      <c r="A211" s="399" t="s">
        <v>196</v>
      </c>
      <c r="B211" s="399"/>
      <c r="C211" s="413" t="s">
        <v>269</v>
      </c>
      <c r="D211" s="413"/>
      <c r="E211" s="413"/>
      <c r="F211" s="413"/>
      <c r="G211" s="413"/>
      <c r="H211" s="413"/>
      <c r="I211" s="413"/>
      <c r="J211" s="414"/>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row>
    <row r="212" spans="1:76" ht="32.25" customHeight="1">
      <c r="A212" s="434"/>
      <c r="B212" s="434"/>
      <c r="C212" s="435"/>
      <c r="D212" s="435"/>
      <c r="E212" s="435"/>
      <c r="F212" s="435"/>
      <c r="G212" s="435"/>
      <c r="H212" s="435"/>
      <c r="I212" s="435"/>
      <c r="J212" s="435"/>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row>
    <row r="213" spans="1:76" ht="21.75" customHeight="1">
      <c r="A213" s="436" t="s">
        <v>106</v>
      </c>
      <c r="B213" s="437"/>
      <c r="C213" s="437"/>
      <c r="D213" s="437"/>
      <c r="E213" s="438"/>
      <c r="F213" s="439" t="s">
        <v>249</v>
      </c>
      <c r="G213" s="440"/>
      <c r="H213" s="439" t="s">
        <v>189</v>
      </c>
      <c r="I213" s="243"/>
      <c r="J213" s="241"/>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row>
    <row r="214" spans="1:76" ht="21.75" customHeight="1">
      <c r="A214" s="441" t="s">
        <v>222</v>
      </c>
      <c r="B214" s="441"/>
      <c r="C214" s="441"/>
      <c r="D214" s="442"/>
      <c r="E214" s="442"/>
      <c r="F214" s="443">
        <f>ROUND(H197,2)</f>
        <v>0</v>
      </c>
      <c r="G214" s="444"/>
      <c r="H214" s="443">
        <f>ROUND(I197,2)</f>
        <v>0</v>
      </c>
      <c r="I214" s="444"/>
      <c r="J214" s="444"/>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row>
    <row r="215" spans="1:76" ht="21.75" customHeight="1">
      <c r="A215" s="447" t="s">
        <v>202</v>
      </c>
      <c r="B215" s="447"/>
      <c r="C215" s="445" t="s">
        <v>267</v>
      </c>
      <c r="D215" s="446"/>
      <c r="E215" s="446"/>
      <c r="F215" s="446"/>
      <c r="G215" s="446"/>
      <c r="H215" s="446"/>
      <c r="I215" s="446"/>
      <c r="J215" s="446"/>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row>
    <row r="216" spans="1:76" ht="21.75" customHeight="1">
      <c r="A216" s="399" t="s">
        <v>226</v>
      </c>
      <c r="B216" s="399"/>
      <c r="C216" s="423" t="s">
        <v>267</v>
      </c>
      <c r="D216" s="424"/>
      <c r="E216" s="424"/>
      <c r="F216" s="424"/>
      <c r="G216" s="424"/>
      <c r="H216" s="424"/>
      <c r="I216" s="424"/>
      <c r="J216" s="425"/>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row>
    <row r="217" spans="1:76" ht="21.75" customHeight="1">
      <c r="A217" s="426" t="s">
        <v>228</v>
      </c>
      <c r="B217" s="426"/>
      <c r="C217" s="426"/>
      <c r="D217" s="426"/>
      <c r="E217" s="426"/>
      <c r="F217" s="426"/>
      <c r="G217" s="426"/>
      <c r="H217" s="426"/>
      <c r="I217" s="426"/>
      <c r="J217" s="426"/>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row>
    <row r="218" spans="1:76" ht="21.75" customHeight="1">
      <c r="A218" s="427"/>
      <c r="B218" s="427"/>
      <c r="C218" s="427"/>
      <c r="D218" s="427"/>
      <c r="E218" s="427"/>
      <c r="F218" s="427"/>
      <c r="G218" s="427"/>
      <c r="H218" s="427"/>
      <c r="I218" s="427"/>
      <c r="J218" s="427"/>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row>
    <row r="219" spans="1:76" ht="21.75" customHeight="1">
      <c r="A219" s="427"/>
      <c r="B219" s="427"/>
      <c r="C219" s="427"/>
      <c r="D219" s="427"/>
      <c r="E219" s="427"/>
      <c r="F219" s="427"/>
      <c r="G219" s="427"/>
      <c r="H219" s="427"/>
      <c r="I219" s="427"/>
      <c r="J219" s="427"/>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row>
    <row r="220" spans="1:76" ht="21.75" customHeight="1">
      <c r="A220" s="428" t="s">
        <v>229</v>
      </c>
      <c r="B220" s="428"/>
      <c r="C220" s="428"/>
      <c r="D220" s="428"/>
      <c r="E220" s="429"/>
      <c r="F220" s="429"/>
      <c r="G220" s="429"/>
      <c r="H220" s="429"/>
      <c r="I220" s="429"/>
      <c r="J220" s="429"/>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row>
    <row r="221" spans="1:76" ht="21.75" customHeight="1">
      <c r="A221" s="109"/>
      <c r="B221" s="109"/>
      <c r="C221" s="109"/>
      <c r="D221" s="391" t="s">
        <v>271</v>
      </c>
      <c r="E221" s="431"/>
      <c r="F221" s="391" t="s">
        <v>116</v>
      </c>
      <c r="G221" s="431"/>
      <c r="H221" s="391" t="s">
        <v>272</v>
      </c>
      <c r="I221" s="432"/>
      <c r="J221" s="43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row>
    <row r="222" spans="1:76" ht="21.75" customHeight="1">
      <c r="A222" s="428" t="s">
        <v>235</v>
      </c>
      <c r="B222" s="430"/>
      <c r="C222" s="430"/>
      <c r="D222" s="111" t="s">
        <v>263</v>
      </c>
      <c r="E222" s="111" t="s">
        <v>263</v>
      </c>
      <c r="F222" s="111" t="s">
        <v>263</v>
      </c>
      <c r="G222" s="111" t="s">
        <v>263</v>
      </c>
      <c r="H222" s="108" t="s">
        <v>263</v>
      </c>
      <c r="I222" s="391" t="s">
        <v>263</v>
      </c>
      <c r="J222" s="241"/>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row>
    <row r="223" spans="1:76" ht="21.75" customHeight="1">
      <c r="A223" s="109"/>
      <c r="B223" s="110"/>
      <c r="C223" s="110"/>
      <c r="D223" s="111" t="s">
        <v>264</v>
      </c>
      <c r="E223" s="111" t="s">
        <v>270</v>
      </c>
      <c r="F223" s="111" t="s">
        <v>264</v>
      </c>
      <c r="G223" s="111" t="s">
        <v>270</v>
      </c>
      <c r="H223" s="111" t="s">
        <v>264</v>
      </c>
      <c r="I223" s="389" t="s">
        <v>265</v>
      </c>
      <c r="J223" s="241"/>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row>
    <row r="224" spans="1:76" ht="21.75" customHeight="1">
      <c r="A224" s="397" t="str">
        <f>A184</f>
        <v>Aree a rischio:DOCENTI</v>
      </c>
      <c r="B224" s="397"/>
      <c r="C224" s="397"/>
      <c r="D224" s="105">
        <f>ROUND(H184,2)</f>
        <v>0</v>
      </c>
      <c r="E224" s="105">
        <f>ROUND(I184,2)</f>
        <v>0</v>
      </c>
      <c r="F224" s="105">
        <f>ROUND(G224*Foglio2!U3,2)</f>
        <v>0</v>
      </c>
      <c r="G224" s="114">
        <v>0</v>
      </c>
      <c r="H224" s="105">
        <f>ROUND(D224-F224,2)</f>
        <v>0</v>
      </c>
      <c r="I224" s="422">
        <f>ROUND(E224-G224,2)</f>
        <v>0</v>
      </c>
      <c r="J224" s="422"/>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row>
    <row r="225" spans="1:76" ht="21.75" customHeight="1">
      <c r="A225" s="397" t="str">
        <f>A185</f>
        <v>Aree a rischio:ATA</v>
      </c>
      <c r="B225" s="397"/>
      <c r="C225" s="397"/>
      <c r="D225" s="105">
        <f aca="true" t="shared" si="4" ref="D225:D236">ROUND(H185,2)</f>
        <v>0</v>
      </c>
      <c r="E225" s="105">
        <f aca="true" t="shared" si="5" ref="E225:E236">ROUND(I185,2)</f>
        <v>0</v>
      </c>
      <c r="F225" s="105">
        <f>ROUND(G225*Foglio2!U3,2)</f>
        <v>0</v>
      </c>
      <c r="G225" s="114">
        <v>0</v>
      </c>
      <c r="H225" s="105">
        <f aca="true" t="shared" si="6" ref="H225:H236">ROUND(D225-F225,2)</f>
        <v>0</v>
      </c>
      <c r="I225" s="422">
        <f aca="true" t="shared" si="7" ref="I225:I236">ROUND(E225-G225,2)</f>
        <v>0</v>
      </c>
      <c r="J225" s="422"/>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row>
    <row r="226" spans="1:76" ht="21.75" customHeight="1">
      <c r="A226" s="397" t="str">
        <f>A186</f>
        <v>Corsi Recupero non da FIS</v>
      </c>
      <c r="B226" s="398"/>
      <c r="C226" s="398"/>
      <c r="D226" s="105">
        <f t="shared" si="4"/>
        <v>0</v>
      </c>
      <c r="E226" s="105">
        <f t="shared" si="5"/>
        <v>0</v>
      </c>
      <c r="F226" s="105">
        <f>ROUND(G226*Foglio2!U3,2)</f>
        <v>0</v>
      </c>
      <c r="G226" s="114">
        <v>0</v>
      </c>
      <c r="H226" s="105">
        <f t="shared" si="6"/>
        <v>0</v>
      </c>
      <c r="I226" s="422">
        <f t="shared" si="7"/>
        <v>0</v>
      </c>
      <c r="J226" s="422"/>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row>
    <row r="227" spans="1:76" ht="21.75" customHeight="1">
      <c r="A227" s="397" t="str">
        <f>A187</f>
        <v>Legge 440:DOCENTI</v>
      </c>
      <c r="B227" s="398"/>
      <c r="C227" s="398"/>
      <c r="D227" s="105">
        <f t="shared" si="4"/>
        <v>0</v>
      </c>
      <c r="E227" s="105">
        <f t="shared" si="5"/>
        <v>0</v>
      </c>
      <c r="F227" s="105">
        <f>ROUND(G227*Foglio2!U3,2)</f>
        <v>0</v>
      </c>
      <c r="G227" s="114">
        <v>0</v>
      </c>
      <c r="H227" s="105">
        <f t="shared" si="6"/>
        <v>0</v>
      </c>
      <c r="I227" s="422">
        <f t="shared" si="7"/>
        <v>0</v>
      </c>
      <c r="J227" s="422"/>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row>
    <row r="228" spans="1:76" ht="21.75" customHeight="1">
      <c r="A228" s="397" t="str">
        <f>A188</f>
        <v>Legge 440:ATA</v>
      </c>
      <c r="B228" s="398"/>
      <c r="C228" s="398"/>
      <c r="D228" s="105">
        <f t="shared" si="4"/>
        <v>0</v>
      </c>
      <c r="E228" s="105">
        <f t="shared" si="5"/>
        <v>0</v>
      </c>
      <c r="F228" s="105">
        <f>ROUND(G228*Foglio2!U3,2)</f>
        <v>0</v>
      </c>
      <c r="G228" s="114">
        <v>0</v>
      </c>
      <c r="H228" s="105">
        <f t="shared" si="6"/>
        <v>0</v>
      </c>
      <c r="I228" s="422">
        <f t="shared" si="7"/>
        <v>0</v>
      </c>
      <c r="J228" s="422"/>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row>
    <row r="229" spans="1:76" ht="21.75" customHeight="1">
      <c r="A229" s="397" t="str">
        <f aca="true" t="shared" si="8" ref="A229:A237">A189</f>
        <v>PON: Retribuz. DOCENTI</v>
      </c>
      <c r="B229" s="398"/>
      <c r="C229" s="398"/>
      <c r="D229" s="105">
        <f t="shared" si="4"/>
        <v>0</v>
      </c>
      <c r="E229" s="105">
        <f t="shared" si="5"/>
        <v>0</v>
      </c>
      <c r="F229" s="105">
        <f>ROUND(G229*Foglio2!U3,2)</f>
        <v>0</v>
      </c>
      <c r="G229" s="114">
        <v>0</v>
      </c>
      <c r="H229" s="105">
        <f t="shared" si="6"/>
        <v>0</v>
      </c>
      <c r="I229" s="422">
        <f t="shared" si="7"/>
        <v>0</v>
      </c>
      <c r="J229" s="422"/>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row>
    <row r="230" spans="1:76" ht="21.75" customHeight="1">
      <c r="A230" s="397" t="str">
        <f t="shared" si="8"/>
        <v>PON: Retribuz. ATA</v>
      </c>
      <c r="B230" s="398"/>
      <c r="C230" s="398"/>
      <c r="D230" s="105">
        <f t="shared" si="4"/>
        <v>0</v>
      </c>
      <c r="E230" s="105">
        <f t="shared" si="5"/>
        <v>0</v>
      </c>
      <c r="F230" s="105">
        <f>ROUND(G230*Foglio2!U3,2)</f>
        <v>0</v>
      </c>
      <c r="G230" s="114">
        <v>0</v>
      </c>
      <c r="H230" s="105">
        <f t="shared" si="6"/>
        <v>0</v>
      </c>
      <c r="I230" s="422">
        <f t="shared" si="7"/>
        <v>0</v>
      </c>
      <c r="J230" s="422"/>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row>
    <row r="231" spans="1:76" ht="21.75" customHeight="1">
      <c r="A231" s="397" t="str">
        <f t="shared" si="8"/>
        <v>PON: Retribuz. D.S.</v>
      </c>
      <c r="B231" s="398"/>
      <c r="C231" s="398"/>
      <c r="D231" s="105">
        <f t="shared" si="4"/>
        <v>0</v>
      </c>
      <c r="E231" s="105">
        <f t="shared" si="5"/>
        <v>0</v>
      </c>
      <c r="F231" s="105">
        <f>ROUND(G231*Foglio2!U3,2)</f>
        <v>0</v>
      </c>
      <c r="G231" s="114">
        <v>0</v>
      </c>
      <c r="H231" s="105">
        <f t="shared" si="6"/>
        <v>0</v>
      </c>
      <c r="I231" s="422">
        <f t="shared" si="7"/>
        <v>0</v>
      </c>
      <c r="J231" s="422"/>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row>
    <row r="232" spans="1:76" ht="21.75" customHeight="1">
      <c r="A232" s="397" t="str">
        <f t="shared" si="8"/>
        <v>PON: Retribuz. D.S.G.A.</v>
      </c>
      <c r="B232" s="398"/>
      <c r="C232" s="398"/>
      <c r="D232" s="105">
        <f t="shared" si="4"/>
        <v>0</v>
      </c>
      <c r="E232" s="105">
        <f t="shared" si="5"/>
        <v>0</v>
      </c>
      <c r="F232" s="105">
        <f>ROUND(G232*Foglio2!U3,2)</f>
        <v>0</v>
      </c>
      <c r="G232" s="114">
        <v>0</v>
      </c>
      <c r="H232" s="105">
        <f t="shared" si="6"/>
        <v>0</v>
      </c>
      <c r="I232" s="422">
        <f t="shared" si="7"/>
        <v>0</v>
      </c>
      <c r="J232" s="422"/>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row>
    <row r="233" spans="1:76" ht="21.75" customHeight="1">
      <c r="A233" s="397" t="str">
        <f t="shared" si="8"/>
        <v>da indicare</v>
      </c>
      <c r="B233" s="398"/>
      <c r="C233" s="398"/>
      <c r="D233" s="105">
        <f t="shared" si="4"/>
        <v>0</v>
      </c>
      <c r="E233" s="105">
        <f t="shared" si="5"/>
        <v>0</v>
      </c>
      <c r="F233" s="105">
        <f>ROUND(G233*Foglio2!U3,2)</f>
        <v>0</v>
      </c>
      <c r="G233" s="114">
        <v>0</v>
      </c>
      <c r="H233" s="105">
        <f t="shared" si="6"/>
        <v>0</v>
      </c>
      <c r="I233" s="422">
        <f t="shared" si="7"/>
        <v>0</v>
      </c>
      <c r="J233" s="422"/>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row>
    <row r="234" spans="1:76" ht="21.75" customHeight="1">
      <c r="A234" s="397" t="str">
        <f t="shared" si="8"/>
        <v>da indicare</v>
      </c>
      <c r="B234" s="398"/>
      <c r="C234" s="398"/>
      <c r="D234" s="105">
        <f t="shared" si="4"/>
        <v>0</v>
      </c>
      <c r="E234" s="105">
        <f t="shared" si="5"/>
        <v>0</v>
      </c>
      <c r="F234" s="105">
        <f>ROUND(G234*Foglio2!U3,2)</f>
        <v>0</v>
      </c>
      <c r="G234" s="114">
        <v>0</v>
      </c>
      <c r="H234" s="105">
        <f t="shared" si="6"/>
        <v>0</v>
      </c>
      <c r="I234" s="422">
        <f t="shared" si="7"/>
        <v>0</v>
      </c>
      <c r="J234" s="422"/>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row>
    <row r="235" spans="1:76" ht="21.75" customHeight="1">
      <c r="A235" s="397" t="str">
        <f t="shared" si="8"/>
        <v>da indicare</v>
      </c>
      <c r="B235" s="398"/>
      <c r="C235" s="398"/>
      <c r="D235" s="105">
        <f t="shared" si="4"/>
        <v>0</v>
      </c>
      <c r="E235" s="105">
        <f t="shared" si="5"/>
        <v>0</v>
      </c>
      <c r="F235" s="105">
        <f>ROUND(G235*Foglio2!U3,2)</f>
        <v>0</v>
      </c>
      <c r="G235" s="114">
        <v>0</v>
      </c>
      <c r="H235" s="105">
        <f t="shared" si="6"/>
        <v>0</v>
      </c>
      <c r="I235" s="422">
        <f t="shared" si="7"/>
        <v>0</v>
      </c>
      <c r="J235" s="422"/>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row>
    <row r="236" spans="1:76" ht="21.75" customHeight="1">
      <c r="A236" s="397" t="str">
        <f t="shared" si="8"/>
        <v>da indicare</v>
      </c>
      <c r="B236" s="398"/>
      <c r="C236" s="398"/>
      <c r="D236" s="105">
        <f t="shared" si="4"/>
        <v>0</v>
      </c>
      <c r="E236" s="105">
        <f t="shared" si="5"/>
        <v>0</v>
      </c>
      <c r="F236" s="105">
        <f>ROUND(G236*Foglio2!U3,2)</f>
        <v>0</v>
      </c>
      <c r="G236" s="114">
        <v>0</v>
      </c>
      <c r="H236" s="105">
        <f t="shared" si="6"/>
        <v>0</v>
      </c>
      <c r="I236" s="422">
        <f t="shared" si="7"/>
        <v>0</v>
      </c>
      <c r="J236" s="422"/>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row>
    <row r="237" spans="1:76" ht="21.75" customHeight="1">
      <c r="A237" s="397" t="str">
        <f t="shared" si="8"/>
        <v>TOTALE COMPLESSIVO</v>
      </c>
      <c r="B237" s="398"/>
      <c r="C237" s="398"/>
      <c r="D237" s="105">
        <f aca="true" t="shared" si="9" ref="D237:I237">ROUND(D224+D225+D226+D227+D228+D229+D230+D231+D232+D233+D234+D235+D236,2)</f>
        <v>0</v>
      </c>
      <c r="E237" s="105">
        <f t="shared" si="9"/>
        <v>0</v>
      </c>
      <c r="F237" s="105">
        <f t="shared" si="9"/>
        <v>0</v>
      </c>
      <c r="G237" s="105">
        <f t="shared" si="9"/>
        <v>0</v>
      </c>
      <c r="H237" s="105">
        <f t="shared" si="9"/>
        <v>0</v>
      </c>
      <c r="I237" s="252">
        <f t="shared" si="9"/>
        <v>0</v>
      </c>
      <c r="J237" s="252"/>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row>
    <row r="238" spans="1:76" ht="21.75" customHeight="1">
      <c r="A238" s="73"/>
      <c r="B238" s="74"/>
      <c r="C238" s="74"/>
      <c r="D238" s="74"/>
      <c r="E238" s="74"/>
      <c r="F238" s="74"/>
      <c r="G238" s="74"/>
      <c r="H238" s="74"/>
      <c r="I238" s="74"/>
      <c r="J238" s="74"/>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row>
    <row r="239" spans="1:76" ht="21.75" customHeight="1">
      <c r="A239" s="420" t="s">
        <v>240</v>
      </c>
      <c r="B239" s="421"/>
      <c r="C239" s="421"/>
      <c r="D239" s="410" t="s">
        <v>273</v>
      </c>
      <c r="E239" s="411"/>
      <c r="F239" s="411"/>
      <c r="G239" s="411"/>
      <c r="H239" s="411"/>
      <c r="I239" s="411"/>
      <c r="J239" s="412"/>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row>
    <row r="240" spans="1:76" ht="21.75" customHeight="1">
      <c r="A240" s="115"/>
      <c r="B240" s="113"/>
      <c r="C240" s="113"/>
      <c r="D240" s="112"/>
      <c r="E240" s="112"/>
      <c r="F240" s="112"/>
      <c r="G240" s="112"/>
      <c r="H240" s="112"/>
      <c r="I240" s="112"/>
      <c r="J240" s="112"/>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row>
    <row r="241" spans="1:76" ht="21.75" customHeight="1">
      <c r="A241" s="415" t="s">
        <v>241</v>
      </c>
      <c r="B241" s="416"/>
      <c r="C241" s="416"/>
      <c r="D241" s="417" t="s">
        <v>267</v>
      </c>
      <c r="E241" s="418"/>
      <c r="F241" s="418"/>
      <c r="G241" s="418"/>
      <c r="H241" s="418"/>
      <c r="I241" s="418"/>
      <c r="J241" s="419"/>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row>
    <row r="242" spans="1:76" ht="21.75" customHeight="1">
      <c r="A242" s="399" t="s">
        <v>192</v>
      </c>
      <c r="B242" s="399"/>
      <c r="C242" s="413" t="s">
        <v>267</v>
      </c>
      <c r="D242" s="413"/>
      <c r="E242" s="413"/>
      <c r="F242" s="413"/>
      <c r="G242" s="413"/>
      <c r="H242" s="413"/>
      <c r="I242" s="413"/>
      <c r="J242" s="414"/>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row>
    <row r="243" spans="1:76" ht="21.75" customHeight="1">
      <c r="A243" s="399" t="s">
        <v>193</v>
      </c>
      <c r="B243" s="399"/>
      <c r="C243" s="413" t="s">
        <v>267</v>
      </c>
      <c r="D243" s="413"/>
      <c r="E243" s="413"/>
      <c r="F243" s="413"/>
      <c r="G243" s="413"/>
      <c r="H243" s="413"/>
      <c r="I243" s="413"/>
      <c r="J243" s="414"/>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row>
    <row r="244" spans="1:76" ht="21.75" customHeight="1">
      <c r="A244" s="399" t="s">
        <v>195</v>
      </c>
      <c r="B244" s="399"/>
      <c r="C244" s="400" t="s">
        <v>267</v>
      </c>
      <c r="D244" s="400"/>
      <c r="E244" s="400"/>
      <c r="F244" s="400"/>
      <c r="G244" s="400"/>
      <c r="H244" s="400"/>
      <c r="I244" s="400"/>
      <c r="J244" s="401"/>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row>
    <row r="245" spans="1:76" ht="27" customHeight="1">
      <c r="A245" s="15"/>
      <c r="B245" s="15"/>
      <c r="C245" s="15"/>
      <c r="D245" s="15"/>
      <c r="E245" s="15"/>
      <c r="F245" s="15"/>
      <c r="G245" s="15"/>
      <c r="H245" s="15"/>
      <c r="I245" s="15"/>
      <c r="J245" s="15"/>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row>
    <row r="246" spans="6:9" ht="22.5">
      <c r="F246" s="644" t="s">
        <v>127</v>
      </c>
      <c r="G246" s="644"/>
      <c r="H246" s="644"/>
      <c r="I246" s="644"/>
    </row>
    <row r="247" spans="6:9" ht="22.5">
      <c r="F247" s="645" t="s">
        <v>297</v>
      </c>
      <c r="G247" s="645"/>
      <c r="H247" s="645"/>
      <c r="I247" s="645"/>
    </row>
  </sheetData>
  <sheetProtection sheet="1" objects="1" scenarios="1"/>
  <mergeCells count="384">
    <mergeCell ref="I235:J235"/>
    <mergeCell ref="I236:J236"/>
    <mergeCell ref="I237:J237"/>
    <mergeCell ref="A170:J170"/>
    <mergeCell ref="A171:B172"/>
    <mergeCell ref="C171:J172"/>
    <mergeCell ref="A173:J176"/>
    <mergeCell ref="A178:J178"/>
    <mergeCell ref="A191:C191"/>
    <mergeCell ref="A192:C192"/>
    <mergeCell ref="A138:J140"/>
    <mergeCell ref="A141:J141"/>
    <mergeCell ref="A143:C143"/>
    <mergeCell ref="A153:B153"/>
    <mergeCell ref="C153:D153"/>
    <mergeCell ref="G153:H153"/>
    <mergeCell ref="I153:J153"/>
    <mergeCell ref="A144:C144"/>
    <mergeCell ref="A145:C145"/>
    <mergeCell ref="A146:C146"/>
    <mergeCell ref="A133:B133"/>
    <mergeCell ref="C133:J133"/>
    <mergeCell ref="A134:J134"/>
    <mergeCell ref="A136:B137"/>
    <mergeCell ref="C136:J137"/>
    <mergeCell ref="G117:J117"/>
    <mergeCell ref="A118:E118"/>
    <mergeCell ref="A119:E119"/>
    <mergeCell ref="G118:J118"/>
    <mergeCell ref="G119:J119"/>
    <mergeCell ref="A64:J64"/>
    <mergeCell ref="E65:G65"/>
    <mergeCell ref="H65:J65"/>
    <mergeCell ref="A114:J114"/>
    <mergeCell ref="A90:A94"/>
    <mergeCell ref="A65:D65"/>
    <mergeCell ref="E66:J66"/>
    <mergeCell ref="H67:J67"/>
    <mergeCell ref="H72:J72"/>
    <mergeCell ref="A66:D66"/>
    <mergeCell ref="A35:J35"/>
    <mergeCell ref="A43:J43"/>
    <mergeCell ref="A39:B42"/>
    <mergeCell ref="A36:J36"/>
    <mergeCell ref="D37:J38"/>
    <mergeCell ref="A37:C38"/>
    <mergeCell ref="C39:J42"/>
    <mergeCell ref="C34:J34"/>
    <mergeCell ref="D30:F30"/>
    <mergeCell ref="G30:I30"/>
    <mergeCell ref="B31:C31"/>
    <mergeCell ref="D31:F31"/>
    <mergeCell ref="G31:I31"/>
    <mergeCell ref="B30:C30"/>
    <mergeCell ref="J30:J32"/>
    <mergeCell ref="A34:B34"/>
    <mergeCell ref="C26:J26"/>
    <mergeCell ref="A26:B26"/>
    <mergeCell ref="G32:I32"/>
    <mergeCell ref="B32:F32"/>
    <mergeCell ref="A29:B29"/>
    <mergeCell ref="C29:J29"/>
    <mergeCell ref="A27:J27"/>
    <mergeCell ref="A30:A32"/>
    <mergeCell ref="F246:I246"/>
    <mergeCell ref="F247:I247"/>
    <mergeCell ref="B84:F84"/>
    <mergeCell ref="G84:I84"/>
    <mergeCell ref="B88:F88"/>
    <mergeCell ref="B89:F89"/>
    <mergeCell ref="B85:F85"/>
    <mergeCell ref="B87:F87"/>
    <mergeCell ref="G91:I91"/>
    <mergeCell ref="B94:F94"/>
    <mergeCell ref="A59:F59"/>
    <mergeCell ref="A60:F60"/>
    <mergeCell ref="A54:J54"/>
    <mergeCell ref="A48:J52"/>
    <mergeCell ref="G59:J59"/>
    <mergeCell ref="A56:J56"/>
    <mergeCell ref="B57:I57"/>
    <mergeCell ref="G60:J60"/>
    <mergeCell ref="H70:J70"/>
    <mergeCell ref="A9:J9"/>
    <mergeCell ref="A10:J10"/>
    <mergeCell ref="A11:J11"/>
    <mergeCell ref="A12:C12"/>
    <mergeCell ref="D12:J12"/>
    <mergeCell ref="A68:D68"/>
    <mergeCell ref="A69:D69"/>
    <mergeCell ref="A62:D62"/>
    <mergeCell ref="A46:J46"/>
    <mergeCell ref="H69:J69"/>
    <mergeCell ref="B93:F93"/>
    <mergeCell ref="G93:I93"/>
    <mergeCell ref="B91:F91"/>
    <mergeCell ref="B90:F90"/>
    <mergeCell ref="G92:I92"/>
    <mergeCell ref="B92:F92"/>
    <mergeCell ref="G90:I90"/>
    <mergeCell ref="E72:G72"/>
    <mergeCell ref="E71:G71"/>
    <mergeCell ref="E69:G69"/>
    <mergeCell ref="E75:J75"/>
    <mergeCell ref="H78:J78"/>
    <mergeCell ref="G63:J63"/>
    <mergeCell ref="E70:G70"/>
    <mergeCell ref="E76:G76"/>
    <mergeCell ref="H71:J71"/>
    <mergeCell ref="H76:J76"/>
    <mergeCell ref="H68:J68"/>
    <mergeCell ref="E68:G68"/>
    <mergeCell ref="A61:F61"/>
    <mergeCell ref="E62:F62"/>
    <mergeCell ref="E73:J73"/>
    <mergeCell ref="A71:D71"/>
    <mergeCell ref="A63:F63"/>
    <mergeCell ref="G61:J61"/>
    <mergeCell ref="G62:J62"/>
    <mergeCell ref="A67:D67"/>
    <mergeCell ref="E67:G67"/>
    <mergeCell ref="A70:D70"/>
    <mergeCell ref="E77:J77"/>
    <mergeCell ref="A78:C78"/>
    <mergeCell ref="A77:D77"/>
    <mergeCell ref="D78:G78"/>
    <mergeCell ref="H80:J80"/>
    <mergeCell ref="A80:C80"/>
    <mergeCell ref="D80:G80"/>
    <mergeCell ref="A72:D72"/>
    <mergeCell ref="A73:D73"/>
    <mergeCell ref="A75:D75"/>
    <mergeCell ref="A76:D76"/>
    <mergeCell ref="H79:J79"/>
    <mergeCell ref="A79:C79"/>
    <mergeCell ref="D79:G79"/>
    <mergeCell ref="H104:J104"/>
    <mergeCell ref="A106:F106"/>
    <mergeCell ref="H106:J106"/>
    <mergeCell ref="A81:J81"/>
    <mergeCell ref="A82:F82"/>
    <mergeCell ref="G82:I82"/>
    <mergeCell ref="G94:I94"/>
    <mergeCell ref="A100:E100"/>
    <mergeCell ref="H100:J100"/>
    <mergeCell ref="A102:F102"/>
    <mergeCell ref="H102:J102"/>
    <mergeCell ref="H99:J99"/>
    <mergeCell ref="A97:J97"/>
    <mergeCell ref="H98:J98"/>
    <mergeCell ref="A98:E98"/>
    <mergeCell ref="A21:C21"/>
    <mergeCell ref="C109:H112"/>
    <mergeCell ref="B83:F83"/>
    <mergeCell ref="A104:F104"/>
    <mergeCell ref="A99:F99"/>
    <mergeCell ref="A95:C95"/>
    <mergeCell ref="D95:G95"/>
    <mergeCell ref="A83:A89"/>
    <mergeCell ref="B86:F86"/>
    <mergeCell ref="D21:E21"/>
    <mergeCell ref="H3:J3"/>
    <mergeCell ref="D3:G3"/>
    <mergeCell ref="A4:C4"/>
    <mergeCell ref="H4:J4"/>
    <mergeCell ref="D4:G4"/>
    <mergeCell ref="A13:J15"/>
    <mergeCell ref="A20:C20"/>
    <mergeCell ref="H20:J20"/>
    <mergeCell ref="A1:J1"/>
    <mergeCell ref="A6:J6"/>
    <mergeCell ref="A7:J7"/>
    <mergeCell ref="A8:J8"/>
    <mergeCell ref="A3:C3"/>
    <mergeCell ref="D20:E20"/>
    <mergeCell ref="F20:G20"/>
    <mergeCell ref="D25:E25"/>
    <mergeCell ref="F25:G25"/>
    <mergeCell ref="D22:E22"/>
    <mergeCell ref="D23:E23"/>
    <mergeCell ref="D24:E24"/>
    <mergeCell ref="A25:C25"/>
    <mergeCell ref="A22:C22"/>
    <mergeCell ref="A23:C23"/>
    <mergeCell ref="A24:C24"/>
    <mergeCell ref="H25:J25"/>
    <mergeCell ref="A2:J2"/>
    <mergeCell ref="H21:J21"/>
    <mergeCell ref="H22:J22"/>
    <mergeCell ref="H23:J23"/>
    <mergeCell ref="H24:J24"/>
    <mergeCell ref="F24:G24"/>
    <mergeCell ref="F21:G21"/>
    <mergeCell ref="F22:G22"/>
    <mergeCell ref="F23:G23"/>
    <mergeCell ref="D16:E16"/>
    <mergeCell ref="F16:G16"/>
    <mergeCell ref="A16:C19"/>
    <mergeCell ref="F17:G17"/>
    <mergeCell ref="D19:J19"/>
    <mergeCell ref="F18:G18"/>
    <mergeCell ref="D17:E18"/>
    <mergeCell ref="H16:J18"/>
    <mergeCell ref="C44:J45"/>
    <mergeCell ref="A44:B45"/>
    <mergeCell ref="B108:I108"/>
    <mergeCell ref="G83:I83"/>
    <mergeCell ref="H95:J95"/>
    <mergeCell ref="G87:I87"/>
    <mergeCell ref="G89:I89"/>
    <mergeCell ref="G85:I85"/>
    <mergeCell ref="G88:I88"/>
    <mergeCell ref="G86:I86"/>
    <mergeCell ref="A115:E115"/>
    <mergeCell ref="G115:J115"/>
    <mergeCell ref="C125:J126"/>
    <mergeCell ref="A127:E127"/>
    <mergeCell ref="G127:J127"/>
    <mergeCell ref="A120:E120"/>
    <mergeCell ref="G120:J120"/>
    <mergeCell ref="A116:E116"/>
    <mergeCell ref="A117:E117"/>
    <mergeCell ref="G116:J116"/>
    <mergeCell ref="A122:B122"/>
    <mergeCell ref="C122:J122"/>
    <mergeCell ref="A123:J123"/>
    <mergeCell ref="A125:B126"/>
    <mergeCell ref="A131:E131"/>
    <mergeCell ref="G131:J131"/>
    <mergeCell ref="G128:J128"/>
    <mergeCell ref="A129:E129"/>
    <mergeCell ref="G129:J129"/>
    <mergeCell ref="A130:E130"/>
    <mergeCell ref="G130:J130"/>
    <mergeCell ref="A128:E128"/>
    <mergeCell ref="A147:C147"/>
    <mergeCell ref="F146:G146"/>
    <mergeCell ref="F147:G147"/>
    <mergeCell ref="F148:G148"/>
    <mergeCell ref="I143:J143"/>
    <mergeCell ref="I142:J142"/>
    <mergeCell ref="F143:G143"/>
    <mergeCell ref="F144:G144"/>
    <mergeCell ref="F142:G142"/>
    <mergeCell ref="F145:G145"/>
    <mergeCell ref="I148:J148"/>
    <mergeCell ref="A142:C142"/>
    <mergeCell ref="A150:C152"/>
    <mergeCell ref="D150:J152"/>
    <mergeCell ref="I144:J144"/>
    <mergeCell ref="I145:J145"/>
    <mergeCell ref="I146:J146"/>
    <mergeCell ref="I147:J147"/>
    <mergeCell ref="A148:C148"/>
    <mergeCell ref="A154:B154"/>
    <mergeCell ref="C154:D154"/>
    <mergeCell ref="G154:H154"/>
    <mergeCell ref="I154:J154"/>
    <mergeCell ref="A155:B155"/>
    <mergeCell ref="C155:D155"/>
    <mergeCell ref="G155:H155"/>
    <mergeCell ref="I155:J155"/>
    <mergeCell ref="A163:J166"/>
    <mergeCell ref="A168:B169"/>
    <mergeCell ref="C168:J169"/>
    <mergeCell ref="A157:C159"/>
    <mergeCell ref="D157:J159"/>
    <mergeCell ref="C160:J162"/>
    <mergeCell ref="A160:B162"/>
    <mergeCell ref="D181:G181"/>
    <mergeCell ref="I189:J189"/>
    <mergeCell ref="I188:J188"/>
    <mergeCell ref="A187:C187"/>
    <mergeCell ref="I187:J187"/>
    <mergeCell ref="A186:C186"/>
    <mergeCell ref="I183:J183"/>
    <mergeCell ref="A179:C183"/>
    <mergeCell ref="H179:J181"/>
    <mergeCell ref="D182:E182"/>
    <mergeCell ref="A197:C197"/>
    <mergeCell ref="D197:E197"/>
    <mergeCell ref="F197:G197"/>
    <mergeCell ref="I197:J197"/>
    <mergeCell ref="A198:B198"/>
    <mergeCell ref="C198:J198"/>
    <mergeCell ref="A199:B199"/>
    <mergeCell ref="C199:J199"/>
    <mergeCell ref="B200:C201"/>
    <mergeCell ref="A202:B202"/>
    <mergeCell ref="C202:J202"/>
    <mergeCell ref="A203:J203"/>
    <mergeCell ref="A200:A201"/>
    <mergeCell ref="D200:F200"/>
    <mergeCell ref="G200:I200"/>
    <mergeCell ref="J200:J201"/>
    <mergeCell ref="D201:F201"/>
    <mergeCell ref="G201:I201"/>
    <mergeCell ref="A205:J205"/>
    <mergeCell ref="A206:C207"/>
    <mergeCell ref="D206:J207"/>
    <mergeCell ref="A208:B208"/>
    <mergeCell ref="C208:J208"/>
    <mergeCell ref="I231:J231"/>
    <mergeCell ref="I232:J232"/>
    <mergeCell ref="I233:J233"/>
    <mergeCell ref="I234:J234"/>
    <mergeCell ref="I223:J223"/>
    <mergeCell ref="A214:E214"/>
    <mergeCell ref="F214:G214"/>
    <mergeCell ref="A209:B209"/>
    <mergeCell ref="C209:J209"/>
    <mergeCell ref="A210:B210"/>
    <mergeCell ref="C210:J210"/>
    <mergeCell ref="H214:J214"/>
    <mergeCell ref="A215:B215"/>
    <mergeCell ref="C215:J215"/>
    <mergeCell ref="A211:B212"/>
    <mergeCell ref="C211:J212"/>
    <mergeCell ref="A213:E213"/>
    <mergeCell ref="F213:G213"/>
    <mergeCell ref="H213:J213"/>
    <mergeCell ref="C216:J216"/>
    <mergeCell ref="A217:J219"/>
    <mergeCell ref="A220:J220"/>
    <mergeCell ref="A222:C222"/>
    <mergeCell ref="I222:J222"/>
    <mergeCell ref="D221:E221"/>
    <mergeCell ref="F221:G221"/>
    <mergeCell ref="H221:J221"/>
    <mergeCell ref="A216:B216"/>
    <mergeCell ref="A224:C224"/>
    <mergeCell ref="I224:J224"/>
    <mergeCell ref="A225:C225"/>
    <mergeCell ref="I225:J225"/>
    <mergeCell ref="A226:C226"/>
    <mergeCell ref="I226:J226"/>
    <mergeCell ref="A227:C227"/>
    <mergeCell ref="I227:J227"/>
    <mergeCell ref="A228:C228"/>
    <mergeCell ref="I228:J228"/>
    <mergeCell ref="A229:C229"/>
    <mergeCell ref="A230:C230"/>
    <mergeCell ref="I229:J229"/>
    <mergeCell ref="I230:J230"/>
    <mergeCell ref="A231:C231"/>
    <mergeCell ref="A232:C232"/>
    <mergeCell ref="A235:C235"/>
    <mergeCell ref="A239:C239"/>
    <mergeCell ref="A236:C236"/>
    <mergeCell ref="A237:C237"/>
    <mergeCell ref="A233:C233"/>
    <mergeCell ref="A234:C234"/>
    <mergeCell ref="D239:J239"/>
    <mergeCell ref="C243:J243"/>
    <mergeCell ref="A241:C241"/>
    <mergeCell ref="D241:J241"/>
    <mergeCell ref="A242:B242"/>
    <mergeCell ref="C242:J242"/>
    <mergeCell ref="A244:B244"/>
    <mergeCell ref="C244:J244"/>
    <mergeCell ref="D179:G179"/>
    <mergeCell ref="D180:G180"/>
    <mergeCell ref="A189:C189"/>
    <mergeCell ref="A190:C190"/>
    <mergeCell ref="A194:C194"/>
    <mergeCell ref="A243:B243"/>
    <mergeCell ref="A196:C196"/>
    <mergeCell ref="I191:J191"/>
    <mergeCell ref="A195:C195"/>
    <mergeCell ref="I184:J184"/>
    <mergeCell ref="I185:J185"/>
    <mergeCell ref="I186:J186"/>
    <mergeCell ref="A193:C193"/>
    <mergeCell ref="A188:C188"/>
    <mergeCell ref="A185:C185"/>
    <mergeCell ref="A184:C184"/>
    <mergeCell ref="I196:J196"/>
    <mergeCell ref="I190:J190"/>
    <mergeCell ref="I192:J192"/>
    <mergeCell ref="I193:J193"/>
    <mergeCell ref="F182:G182"/>
    <mergeCell ref="I182:J182"/>
    <mergeCell ref="I194:J194"/>
    <mergeCell ref="I195:J195"/>
  </mergeCells>
  <conditionalFormatting sqref="D184:E196 G155:J155 G224:G236">
    <cfRule type="cellIs" priority="1" dxfId="0" operator="greaterThan" stopIfTrue="1">
      <formula>0</formula>
    </cfRule>
  </conditionalFormatting>
  <conditionalFormatting sqref="F184:H196">
    <cfRule type="cellIs" priority="2" dxfId="0" operator="lessThan" stopIfTrue="1">
      <formula>0</formula>
    </cfRule>
  </conditionalFormatting>
  <conditionalFormatting sqref="A193:C196">
    <cfRule type="cellIs" priority="3" dxfId="0" operator="notEqual" stopIfTrue="1">
      <formula>"da indicare"</formula>
    </cfRule>
  </conditionalFormatting>
  <conditionalFormatting sqref="F20:G24">
    <cfRule type="cellIs" priority="4" dxfId="0" operator="notEqual" stopIfTrue="1">
      <formula>0</formula>
    </cfRule>
  </conditionalFormatting>
  <conditionalFormatting sqref="F247:I247">
    <cfRule type="cellIs" priority="5" dxfId="0" operator="notEqual" stopIfTrue="1">
      <formula>"(x)"</formula>
    </cfRule>
  </conditionalFormatting>
  <printOptions/>
  <pageMargins left="0.4330708661417323" right="0" top="0.3937007874015748" bottom="0"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Foglio6">
    <tabColor indexed="14"/>
  </sheetPr>
  <dimension ref="A1:L165"/>
  <sheetViews>
    <sheetView workbookViewId="0" topLeftCell="A1">
      <selection activeCell="M1" sqref="M1"/>
    </sheetView>
  </sheetViews>
  <sheetFormatPr defaultColWidth="9.140625" defaultRowHeight="12.75"/>
  <cols>
    <col min="3" max="3" width="5.7109375" style="0" customWidth="1"/>
    <col min="4" max="4" width="9.7109375" style="0" customWidth="1"/>
    <col min="6" max="6" width="5.7109375" style="0" customWidth="1"/>
    <col min="9" max="9" width="5.7109375" style="0" customWidth="1"/>
    <col min="12" max="12" width="7.8515625" style="0" customWidth="1"/>
  </cols>
  <sheetData>
    <row r="1" spans="1:12" ht="36" customHeight="1">
      <c r="A1" s="688" t="s">
        <v>136</v>
      </c>
      <c r="B1" s="689"/>
      <c r="C1" s="689"/>
      <c r="D1" s="689"/>
      <c r="E1" s="689"/>
      <c r="F1" s="689"/>
      <c r="G1" s="689"/>
      <c r="H1" s="689"/>
      <c r="I1" s="689"/>
      <c r="J1" s="686">
        <f>ROUND(J4+J7+J10+J13+J16+J19+J22+J25+J28+J31+J37+J40+J43+J46+J49+J52+J55+J58+J61+J64+J70+J73+J76+J79+J82+J85+J88+J91+J94+J97,2)</f>
        <v>0</v>
      </c>
      <c r="K1" s="687"/>
      <c r="L1" s="687"/>
    </row>
    <row r="2" spans="1:12" ht="36" customHeight="1">
      <c r="A2" s="690" t="s">
        <v>84</v>
      </c>
      <c r="B2" s="690"/>
      <c r="C2" s="690"/>
      <c r="D2" s="690"/>
      <c r="E2" s="690"/>
      <c r="F2" s="690"/>
      <c r="G2" s="690"/>
      <c r="H2" s="690"/>
      <c r="I2" s="690"/>
      <c r="J2" s="687"/>
      <c r="K2" s="687"/>
      <c r="L2" s="687"/>
    </row>
    <row r="3" spans="1:12" ht="9.75" customHeight="1">
      <c r="A3" s="84"/>
      <c r="B3" s="84"/>
      <c r="C3" s="84"/>
      <c r="D3" s="84"/>
      <c r="E3" s="84"/>
      <c r="F3" s="84"/>
      <c r="G3" s="84"/>
      <c r="H3" s="84"/>
      <c r="I3" s="84"/>
      <c r="J3" s="85"/>
      <c r="K3" s="85"/>
      <c r="L3" s="85"/>
    </row>
    <row r="4" spans="1:12" ht="34.5" customHeight="1">
      <c r="A4" s="680" t="s">
        <v>82</v>
      </c>
      <c r="B4" s="681"/>
      <c r="C4" s="681"/>
      <c r="D4" s="86">
        <v>1</v>
      </c>
      <c r="E4" s="682" t="str">
        <f>'P.01'!L4</f>
        <v>A…come arte</v>
      </c>
      <c r="F4" s="683"/>
      <c r="G4" s="683"/>
      <c r="H4" s="683"/>
      <c r="I4" s="683"/>
      <c r="J4" s="684">
        <f>ROUND(E5+K5,2)</f>
        <v>0</v>
      </c>
      <c r="K4" s="327"/>
      <c r="L4" s="327"/>
    </row>
    <row r="5" spans="1:12" ht="24" customHeight="1">
      <c r="A5" s="677" t="s">
        <v>44</v>
      </c>
      <c r="B5" s="678"/>
      <c r="C5" s="678"/>
      <c r="D5" s="678"/>
      <c r="E5" s="679">
        <f>ROUND('P.01'!I9,2)</f>
        <v>0</v>
      </c>
      <c r="F5" s="299"/>
      <c r="G5" s="88"/>
      <c r="H5" s="677" t="s">
        <v>93</v>
      </c>
      <c r="I5" s="678"/>
      <c r="J5" s="678"/>
      <c r="K5" s="679">
        <f>ROUND('P.01'!I13,2)</f>
        <v>0</v>
      </c>
      <c r="L5" s="299"/>
    </row>
    <row r="6" spans="1:12" ht="9.75" customHeight="1">
      <c r="A6" s="58"/>
      <c r="B6" s="58"/>
      <c r="C6" s="58"/>
      <c r="D6" s="58"/>
      <c r="E6" s="58"/>
      <c r="F6" s="58"/>
      <c r="G6" s="58"/>
      <c r="H6" s="58"/>
      <c r="I6" s="58"/>
      <c r="J6" s="58"/>
      <c r="K6" s="58"/>
      <c r="L6" s="58"/>
    </row>
    <row r="7" spans="1:12" ht="34.5" customHeight="1">
      <c r="A7" s="680" t="s">
        <v>82</v>
      </c>
      <c r="B7" s="681"/>
      <c r="C7" s="681"/>
      <c r="D7" s="86">
        <v>2</v>
      </c>
      <c r="E7" s="682" t="str">
        <f>'P.02'!L4</f>
        <v>A Passo di danza</v>
      </c>
      <c r="F7" s="683"/>
      <c r="G7" s="683"/>
      <c r="H7" s="683"/>
      <c r="I7" s="683"/>
      <c r="J7" s="684">
        <f>ROUND(E8+K8,2)</f>
        <v>0</v>
      </c>
      <c r="K7" s="327"/>
      <c r="L7" s="327"/>
    </row>
    <row r="8" spans="1:12" ht="24" customHeight="1">
      <c r="A8" s="677" t="s">
        <v>44</v>
      </c>
      <c r="B8" s="678"/>
      <c r="C8" s="678"/>
      <c r="D8" s="678"/>
      <c r="E8" s="679">
        <f>ROUND('P.02'!I9,2)</f>
        <v>0</v>
      </c>
      <c r="F8" s="299"/>
      <c r="G8" s="88"/>
      <c r="H8" s="677" t="s">
        <v>93</v>
      </c>
      <c r="I8" s="678"/>
      <c r="J8" s="678"/>
      <c r="K8" s="679">
        <f>ROUND('P.02'!I13,2)</f>
        <v>0</v>
      </c>
      <c r="L8" s="299"/>
    </row>
    <row r="9" spans="1:12" ht="9.75" customHeight="1">
      <c r="A9" s="58"/>
      <c r="B9" s="58"/>
      <c r="C9" s="58"/>
      <c r="D9" s="58"/>
      <c r="E9" s="58"/>
      <c r="F9" s="58"/>
      <c r="G9" s="58"/>
      <c r="H9" s="58"/>
      <c r="I9" s="58"/>
      <c r="J9" s="58"/>
      <c r="K9" s="58"/>
      <c r="L9" s="58"/>
    </row>
    <row r="10" spans="1:12" ht="34.5" customHeight="1">
      <c r="A10" s="680" t="s">
        <v>82</v>
      </c>
      <c r="B10" s="681"/>
      <c r="C10" s="681"/>
      <c r="D10" s="86">
        <v>3</v>
      </c>
      <c r="E10" s="682" t="str">
        <f>'P.03'!L4</f>
        <v>Recupero e potenziamento</v>
      </c>
      <c r="F10" s="683"/>
      <c r="G10" s="683"/>
      <c r="H10" s="683"/>
      <c r="I10" s="683"/>
      <c r="J10" s="684">
        <f>ROUND(E11+K11,2)</f>
        <v>0</v>
      </c>
      <c r="K10" s="327"/>
      <c r="L10" s="327"/>
    </row>
    <row r="11" spans="1:12" ht="24" customHeight="1">
      <c r="A11" s="677" t="s">
        <v>44</v>
      </c>
      <c r="B11" s="678"/>
      <c r="C11" s="678"/>
      <c r="D11" s="678"/>
      <c r="E11" s="679">
        <f>ROUND('P.03'!I9,2)</f>
        <v>0</v>
      </c>
      <c r="F11" s="299"/>
      <c r="G11" s="88"/>
      <c r="H11" s="677" t="s">
        <v>93</v>
      </c>
      <c r="I11" s="678"/>
      <c r="J11" s="678"/>
      <c r="K11" s="679">
        <f>ROUND('P.03'!I13,2)</f>
        <v>0</v>
      </c>
      <c r="L11" s="299"/>
    </row>
    <row r="12" spans="1:12" ht="9.75" customHeight="1">
      <c r="A12" s="58"/>
      <c r="B12" s="58"/>
      <c r="C12" s="58"/>
      <c r="D12" s="58"/>
      <c r="E12" s="58"/>
      <c r="F12" s="58"/>
      <c r="G12" s="58"/>
      <c r="H12" s="58"/>
      <c r="I12" s="58"/>
      <c r="J12" s="58"/>
      <c r="K12" s="58"/>
      <c r="L12" s="58"/>
    </row>
    <row r="13" spans="1:12" ht="34.5" customHeight="1">
      <c r="A13" s="680" t="s">
        <v>82</v>
      </c>
      <c r="B13" s="681"/>
      <c r="C13" s="681"/>
      <c r="D13" s="86">
        <v>4</v>
      </c>
      <c r="E13" s="682" t="str">
        <f>'P.04'!L4</f>
        <v>Pallavolo</v>
      </c>
      <c r="F13" s="683"/>
      <c r="G13" s="683"/>
      <c r="H13" s="683"/>
      <c r="I13" s="683"/>
      <c r="J13" s="684">
        <f>ROUND(E14+K14,2)</f>
        <v>0</v>
      </c>
      <c r="K13" s="327"/>
      <c r="L13" s="327"/>
    </row>
    <row r="14" spans="1:12" ht="24" customHeight="1">
      <c r="A14" s="677" t="s">
        <v>44</v>
      </c>
      <c r="B14" s="678"/>
      <c r="C14" s="678"/>
      <c r="D14" s="678"/>
      <c r="E14" s="679">
        <f>ROUND('P.04'!I9,2)</f>
        <v>0</v>
      </c>
      <c r="F14" s="299"/>
      <c r="G14" s="88"/>
      <c r="H14" s="677" t="s">
        <v>93</v>
      </c>
      <c r="I14" s="678"/>
      <c r="J14" s="678"/>
      <c r="K14" s="679">
        <f>ROUND('P.04'!I13,2)</f>
        <v>0</v>
      </c>
      <c r="L14" s="299"/>
    </row>
    <row r="15" spans="1:12" ht="9.75" customHeight="1">
      <c r="A15" s="58"/>
      <c r="B15" s="58"/>
      <c r="C15" s="58"/>
      <c r="D15" s="58"/>
      <c r="E15" s="58"/>
      <c r="F15" s="58"/>
      <c r="G15" s="58"/>
      <c r="H15" s="58"/>
      <c r="I15" s="58"/>
      <c r="J15" s="58"/>
      <c r="K15" s="58"/>
      <c r="L15" s="58"/>
    </row>
    <row r="16" spans="1:12" ht="34.5" customHeight="1">
      <c r="A16" s="680" t="s">
        <v>82</v>
      </c>
      <c r="B16" s="681"/>
      <c r="C16" s="681"/>
      <c r="D16" s="86">
        <v>5</v>
      </c>
      <c r="E16" s="682" t="str">
        <f>'P.05'!L4</f>
        <v>Creatività animaz. Teatrale</v>
      </c>
      <c r="F16" s="683"/>
      <c r="G16" s="683"/>
      <c r="H16" s="683"/>
      <c r="I16" s="683"/>
      <c r="J16" s="684">
        <f>ROUND(E17+K17,2)</f>
        <v>0</v>
      </c>
      <c r="K16" s="327"/>
      <c r="L16" s="327"/>
    </row>
    <row r="17" spans="1:12" ht="24" customHeight="1">
      <c r="A17" s="677" t="s">
        <v>44</v>
      </c>
      <c r="B17" s="678"/>
      <c r="C17" s="678"/>
      <c r="D17" s="678"/>
      <c r="E17" s="679">
        <f>ROUND('P.05'!I9,2)</f>
        <v>0</v>
      </c>
      <c r="F17" s="299"/>
      <c r="G17" s="89"/>
      <c r="H17" s="677" t="s">
        <v>93</v>
      </c>
      <c r="I17" s="678"/>
      <c r="J17" s="678"/>
      <c r="K17" s="679">
        <f>ROUND('P.05'!I13,2)</f>
        <v>0</v>
      </c>
      <c r="L17" s="299"/>
    </row>
    <row r="18" spans="1:12" ht="9.75" customHeight="1">
      <c r="A18" s="84"/>
      <c r="B18" s="84"/>
      <c r="C18" s="84"/>
      <c r="D18" s="84"/>
      <c r="E18" s="84"/>
      <c r="F18" s="84"/>
      <c r="G18" s="84"/>
      <c r="H18" s="84"/>
      <c r="I18" s="84"/>
      <c r="J18" s="85"/>
      <c r="K18" s="85"/>
      <c r="L18" s="85"/>
    </row>
    <row r="19" spans="1:12" ht="34.5" customHeight="1">
      <c r="A19" s="680" t="s">
        <v>82</v>
      </c>
      <c r="B19" s="681"/>
      <c r="C19" s="681"/>
      <c r="D19" s="86">
        <v>6</v>
      </c>
      <c r="E19" s="682" t="str">
        <f>'P.06'!L4</f>
        <v>Istruzione domiciliare</v>
      </c>
      <c r="F19" s="683"/>
      <c r="G19" s="683"/>
      <c r="H19" s="683"/>
      <c r="I19" s="683"/>
      <c r="J19" s="684">
        <f>ROUND(E20+K20,2)</f>
        <v>0</v>
      </c>
      <c r="K19" s="327"/>
      <c r="L19" s="327"/>
    </row>
    <row r="20" spans="1:12" ht="24" customHeight="1">
      <c r="A20" s="677" t="s">
        <v>44</v>
      </c>
      <c r="B20" s="678"/>
      <c r="C20" s="678"/>
      <c r="D20" s="678"/>
      <c r="E20" s="679">
        <f>ROUND('P.06'!I9,2)</f>
        <v>0</v>
      </c>
      <c r="F20" s="299"/>
      <c r="G20" s="88"/>
      <c r="H20" s="677" t="s">
        <v>93</v>
      </c>
      <c r="I20" s="678"/>
      <c r="J20" s="678"/>
      <c r="K20" s="679">
        <f>ROUND('P.06'!I13,2)</f>
        <v>0</v>
      </c>
      <c r="L20" s="299"/>
    </row>
    <row r="21" spans="1:12" ht="9.75" customHeight="1">
      <c r="A21" s="58"/>
      <c r="B21" s="58"/>
      <c r="C21" s="58"/>
      <c r="D21" s="58"/>
      <c r="E21" s="58"/>
      <c r="F21" s="58"/>
      <c r="G21" s="58"/>
      <c r="H21" s="58"/>
      <c r="I21" s="58"/>
      <c r="J21" s="58"/>
      <c r="K21" s="58"/>
      <c r="L21" s="58"/>
    </row>
    <row r="22" spans="1:12" ht="34.5" customHeight="1">
      <c r="A22" s="680" t="s">
        <v>82</v>
      </c>
      <c r="B22" s="681"/>
      <c r="C22" s="681"/>
      <c r="D22" s="86">
        <v>7</v>
      </c>
      <c r="E22" s="682" t="str">
        <f>'P.07'!L4</f>
        <v>coro infanzia e primaria</v>
      </c>
      <c r="F22" s="683"/>
      <c r="G22" s="683"/>
      <c r="H22" s="683"/>
      <c r="I22" s="683"/>
      <c r="J22" s="684">
        <f>ROUND(E23+K23,2)</f>
        <v>0</v>
      </c>
      <c r="K22" s="327"/>
      <c r="L22" s="327"/>
    </row>
    <row r="23" spans="1:12" ht="24" customHeight="1">
      <c r="A23" s="677" t="s">
        <v>44</v>
      </c>
      <c r="B23" s="678"/>
      <c r="C23" s="678"/>
      <c r="D23" s="678"/>
      <c r="E23" s="679">
        <f>ROUND('P.07'!I9,2)</f>
        <v>0</v>
      </c>
      <c r="F23" s="299"/>
      <c r="G23" s="88"/>
      <c r="H23" s="677" t="s">
        <v>93</v>
      </c>
      <c r="I23" s="678"/>
      <c r="J23" s="678"/>
      <c r="K23" s="679">
        <f>ROUND('P.07'!I13,2)</f>
        <v>0</v>
      </c>
      <c r="L23" s="299"/>
    </row>
    <row r="24" spans="1:12" ht="9.75" customHeight="1">
      <c r="A24" s="58"/>
      <c r="B24" s="58"/>
      <c r="C24" s="58"/>
      <c r="D24" s="58"/>
      <c r="E24" s="58"/>
      <c r="F24" s="58"/>
      <c r="G24" s="58"/>
      <c r="H24" s="58"/>
      <c r="I24" s="58"/>
      <c r="J24" s="58"/>
      <c r="K24" s="58"/>
      <c r="L24" s="58"/>
    </row>
    <row r="25" spans="1:12" ht="34.5" customHeight="1">
      <c r="A25" s="680" t="s">
        <v>82</v>
      </c>
      <c r="B25" s="681"/>
      <c r="C25" s="681"/>
      <c r="D25" s="86">
        <v>8</v>
      </c>
      <c r="E25" s="682" t="str">
        <f>'P.08'!L4</f>
        <v>Teatro scuola media</v>
      </c>
      <c r="F25" s="683"/>
      <c r="G25" s="683"/>
      <c r="H25" s="683"/>
      <c r="I25" s="683"/>
      <c r="J25" s="684">
        <f>ROUND(E26+K26,2)</f>
        <v>0</v>
      </c>
      <c r="K25" s="327"/>
      <c r="L25" s="327"/>
    </row>
    <row r="26" spans="1:12" ht="24" customHeight="1">
      <c r="A26" s="677" t="s">
        <v>44</v>
      </c>
      <c r="B26" s="678"/>
      <c r="C26" s="678"/>
      <c r="D26" s="678"/>
      <c r="E26" s="679">
        <f>ROUND('P.08'!I9,2)</f>
        <v>0</v>
      </c>
      <c r="F26" s="299"/>
      <c r="G26" s="88"/>
      <c r="H26" s="677" t="s">
        <v>93</v>
      </c>
      <c r="I26" s="678"/>
      <c r="J26" s="678"/>
      <c r="K26" s="679">
        <f>ROUND('P.08'!I13,2)</f>
        <v>0</v>
      </c>
      <c r="L26" s="299"/>
    </row>
    <row r="27" spans="1:12" ht="9.75" customHeight="1">
      <c r="A27" s="58"/>
      <c r="B27" s="58"/>
      <c r="C27" s="58"/>
      <c r="D27" s="58"/>
      <c r="E27" s="58"/>
      <c r="F27" s="58"/>
      <c r="G27" s="58"/>
      <c r="H27" s="58"/>
      <c r="I27" s="58"/>
      <c r="J27" s="58"/>
      <c r="K27" s="58"/>
      <c r="L27" s="58"/>
    </row>
    <row r="28" spans="1:12" ht="34.5" customHeight="1">
      <c r="A28" s="680" t="s">
        <v>82</v>
      </c>
      <c r="B28" s="681"/>
      <c r="C28" s="681"/>
      <c r="D28" s="86">
        <v>9</v>
      </c>
      <c r="E28" s="682" t="str">
        <f>'P.09'!L4</f>
        <v>Decoupage</v>
      </c>
      <c r="F28" s="683"/>
      <c r="G28" s="683"/>
      <c r="H28" s="683"/>
      <c r="I28" s="683"/>
      <c r="J28" s="684">
        <f>ROUND(E29+K29,2)</f>
        <v>0</v>
      </c>
      <c r="K28" s="327"/>
      <c r="L28" s="327"/>
    </row>
    <row r="29" spans="1:12" ht="24" customHeight="1">
      <c r="A29" s="677" t="s">
        <v>44</v>
      </c>
      <c r="B29" s="678"/>
      <c r="C29" s="678"/>
      <c r="D29" s="678"/>
      <c r="E29" s="679">
        <f>ROUND('P.09'!I9,2)</f>
        <v>0</v>
      </c>
      <c r="F29" s="299"/>
      <c r="G29" s="88"/>
      <c r="H29" s="677" t="s">
        <v>93</v>
      </c>
      <c r="I29" s="678"/>
      <c r="J29" s="678"/>
      <c r="K29" s="679">
        <f>ROUND('P.09'!I13,2)</f>
        <v>0</v>
      </c>
      <c r="L29" s="299"/>
    </row>
    <row r="30" spans="1:12" ht="9.75" customHeight="1">
      <c r="A30" s="58"/>
      <c r="B30" s="58"/>
      <c r="C30" s="58"/>
      <c r="D30" s="58"/>
      <c r="E30" s="58"/>
      <c r="F30" s="58"/>
      <c r="G30" s="58"/>
      <c r="H30" s="58"/>
      <c r="I30" s="58"/>
      <c r="J30" s="58"/>
      <c r="K30" s="58"/>
      <c r="L30" s="58"/>
    </row>
    <row r="31" spans="1:12" ht="34.5" customHeight="1">
      <c r="A31" s="680" t="s">
        <v>82</v>
      </c>
      <c r="B31" s="681"/>
      <c r="C31" s="681"/>
      <c r="D31" s="86">
        <v>10</v>
      </c>
      <c r="E31" s="682" t="str">
        <f>'P.10'!L4</f>
        <v>Informatica</v>
      </c>
      <c r="F31" s="683"/>
      <c r="G31" s="683"/>
      <c r="H31" s="683"/>
      <c r="I31" s="683"/>
      <c r="J31" s="684">
        <f>ROUND(E32+K32,2)</f>
        <v>0</v>
      </c>
      <c r="K31" s="327"/>
      <c r="L31" s="327"/>
    </row>
    <row r="32" spans="1:12" ht="24" customHeight="1">
      <c r="A32" s="677" t="s">
        <v>44</v>
      </c>
      <c r="B32" s="678"/>
      <c r="C32" s="678"/>
      <c r="D32" s="678"/>
      <c r="E32" s="679">
        <f>ROUND('P.10'!I9,2)</f>
        <v>0</v>
      </c>
      <c r="F32" s="299"/>
      <c r="G32" s="90"/>
      <c r="H32" s="677" t="s">
        <v>93</v>
      </c>
      <c r="I32" s="678"/>
      <c r="J32" s="678"/>
      <c r="K32" s="679">
        <f>ROUND('P.10'!I13,2)</f>
        <v>0</v>
      </c>
      <c r="L32" s="299"/>
    </row>
    <row r="33" spans="1:12" ht="4.5" customHeight="1">
      <c r="A33" s="84"/>
      <c r="B33" s="84"/>
      <c r="C33" s="84"/>
      <c r="D33" s="84"/>
      <c r="E33" s="84"/>
      <c r="F33" s="84"/>
      <c r="G33" s="84"/>
      <c r="H33" s="84"/>
      <c r="I33" s="84"/>
      <c r="J33" s="85"/>
      <c r="K33" s="85"/>
      <c r="L33" s="85"/>
    </row>
    <row r="34" spans="1:12" ht="36" customHeight="1">
      <c r="A34" s="691" t="s">
        <v>83</v>
      </c>
      <c r="B34" s="692"/>
      <c r="C34" s="692"/>
      <c r="D34" s="692"/>
      <c r="E34" s="692"/>
      <c r="F34" s="692"/>
      <c r="G34" s="692"/>
      <c r="H34" s="692"/>
      <c r="I34" s="692"/>
      <c r="J34" s="350"/>
      <c r="K34" s="350"/>
      <c r="L34" s="350"/>
    </row>
    <row r="35" spans="1:12" ht="36" customHeight="1">
      <c r="A35" s="690" t="s">
        <v>84</v>
      </c>
      <c r="B35" s="690"/>
      <c r="C35" s="690"/>
      <c r="D35" s="690"/>
      <c r="E35" s="690"/>
      <c r="F35" s="690"/>
      <c r="G35" s="690"/>
      <c r="H35" s="690"/>
      <c r="I35" s="690"/>
      <c r="J35" s="693"/>
      <c r="K35" s="693"/>
      <c r="L35" s="693"/>
    </row>
    <row r="36" spans="1:12" s="2" customFormat="1" ht="9.75" customHeight="1">
      <c r="A36" s="95"/>
      <c r="B36" s="95"/>
      <c r="C36" s="95"/>
      <c r="D36" s="95"/>
      <c r="E36" s="95"/>
      <c r="F36" s="95"/>
      <c r="G36" s="95"/>
      <c r="H36" s="95"/>
      <c r="I36" s="95"/>
      <c r="J36" s="96"/>
      <c r="K36" s="96"/>
      <c r="L36" s="96"/>
    </row>
    <row r="37" spans="1:12" ht="34.5" customHeight="1">
      <c r="A37" s="680" t="s">
        <v>82</v>
      </c>
      <c r="B37" s="681"/>
      <c r="C37" s="681"/>
      <c r="D37" s="86">
        <v>11</v>
      </c>
      <c r="E37" s="682" t="str">
        <f>'P.11'!L4</f>
        <v>Coro Media</v>
      </c>
      <c r="F37" s="683"/>
      <c r="G37" s="683"/>
      <c r="H37" s="683"/>
      <c r="I37" s="683"/>
      <c r="J37" s="684">
        <f>ROUND(E38+K38,2)</f>
        <v>0</v>
      </c>
      <c r="K37" s="327"/>
      <c r="L37" s="327"/>
    </row>
    <row r="38" spans="1:12" ht="24" customHeight="1">
      <c r="A38" s="677" t="s">
        <v>44</v>
      </c>
      <c r="B38" s="678"/>
      <c r="C38" s="678"/>
      <c r="D38" s="678"/>
      <c r="E38" s="679">
        <f>ROUND('P.11'!I9,2)</f>
        <v>0</v>
      </c>
      <c r="F38" s="299"/>
      <c r="G38" s="88"/>
      <c r="H38" s="677" t="s">
        <v>93</v>
      </c>
      <c r="I38" s="678"/>
      <c r="J38" s="678"/>
      <c r="K38" s="679">
        <f>ROUND('P.11'!I13,2)</f>
        <v>0</v>
      </c>
      <c r="L38" s="299"/>
    </row>
    <row r="39" spans="1:12" ht="9.75" customHeight="1">
      <c r="A39" s="58"/>
      <c r="B39" s="58"/>
      <c r="C39" s="58"/>
      <c r="D39" s="58"/>
      <c r="E39" s="58"/>
      <c r="F39" s="58"/>
      <c r="G39" s="58"/>
      <c r="H39" s="58"/>
      <c r="I39" s="58"/>
      <c r="J39" s="58"/>
      <c r="K39" s="58"/>
      <c r="L39" s="58"/>
    </row>
    <row r="40" spans="1:12" ht="34.5" customHeight="1">
      <c r="A40" s="680" t="s">
        <v>82</v>
      </c>
      <c r="B40" s="681"/>
      <c r="C40" s="681"/>
      <c r="D40" s="86">
        <v>12</v>
      </c>
      <c r="E40" s="682" t="str">
        <f>'P.12'!L4</f>
        <v>Ore eccedenti media</v>
      </c>
      <c r="F40" s="683"/>
      <c r="G40" s="683"/>
      <c r="H40" s="683"/>
      <c r="I40" s="683"/>
      <c r="J40" s="684">
        <f>ROUND(E41+K41,2)</f>
        <v>0</v>
      </c>
      <c r="K40" s="327"/>
      <c r="L40" s="327"/>
    </row>
    <row r="41" spans="1:12" ht="24" customHeight="1">
      <c r="A41" s="677" t="s">
        <v>44</v>
      </c>
      <c r="B41" s="678"/>
      <c r="C41" s="678"/>
      <c r="D41" s="678"/>
      <c r="E41" s="679">
        <f>ROUND('P.12'!I9,2)</f>
        <v>0</v>
      </c>
      <c r="F41" s="299"/>
      <c r="G41" s="90"/>
      <c r="H41" s="677" t="s">
        <v>93</v>
      </c>
      <c r="I41" s="678"/>
      <c r="J41" s="678"/>
      <c r="K41" s="679">
        <f>ROUND('P.12'!I13,2)</f>
        <v>0</v>
      </c>
      <c r="L41" s="299"/>
    </row>
    <row r="42" spans="1:12" ht="9.75" customHeight="1">
      <c r="A42" s="91"/>
      <c r="B42" s="92"/>
      <c r="C42" s="92"/>
      <c r="D42" s="92"/>
      <c r="E42" s="92"/>
      <c r="F42" s="92"/>
      <c r="G42" s="92"/>
      <c r="H42" s="92"/>
      <c r="I42" s="92"/>
      <c r="J42" s="93"/>
      <c r="K42" s="93"/>
      <c r="L42" s="94"/>
    </row>
    <row r="43" spans="1:12" ht="34.5" customHeight="1">
      <c r="A43" s="680" t="s">
        <v>82</v>
      </c>
      <c r="B43" s="681"/>
      <c r="C43" s="681"/>
      <c r="D43" s="86">
        <v>13</v>
      </c>
      <c r="E43" s="682" t="str">
        <f>'P.13'!L4</f>
        <v>Scuola sicura </v>
      </c>
      <c r="F43" s="683"/>
      <c r="G43" s="683"/>
      <c r="H43" s="683"/>
      <c r="I43" s="683"/>
      <c r="J43" s="684">
        <f>ROUND(E44+K44,2)</f>
        <v>0</v>
      </c>
      <c r="K43" s="327"/>
      <c r="L43" s="327"/>
    </row>
    <row r="44" spans="1:12" ht="24" customHeight="1">
      <c r="A44" s="677" t="s">
        <v>44</v>
      </c>
      <c r="B44" s="678"/>
      <c r="C44" s="678"/>
      <c r="D44" s="678"/>
      <c r="E44" s="679">
        <f>ROUND('P.13'!I9,2)</f>
        <v>0</v>
      </c>
      <c r="F44" s="299"/>
      <c r="G44" s="88"/>
      <c r="H44" s="677" t="s">
        <v>93</v>
      </c>
      <c r="I44" s="678"/>
      <c r="J44" s="678"/>
      <c r="K44" s="679">
        <f>ROUND('P.13'!I13,2)</f>
        <v>0</v>
      </c>
      <c r="L44" s="299"/>
    </row>
    <row r="45" spans="1:12" ht="9.75" customHeight="1">
      <c r="A45" s="58"/>
      <c r="B45" s="58"/>
      <c r="C45" s="58"/>
      <c r="D45" s="58"/>
      <c r="E45" s="58"/>
      <c r="F45" s="58"/>
      <c r="G45" s="58"/>
      <c r="H45" s="58"/>
      <c r="I45" s="58"/>
      <c r="J45" s="58"/>
      <c r="K45" s="58"/>
      <c r="L45" s="58"/>
    </row>
    <row r="46" spans="1:12" ht="34.5" customHeight="1">
      <c r="A46" s="680" t="s">
        <v>82</v>
      </c>
      <c r="B46" s="681"/>
      <c r="C46" s="681"/>
      <c r="D46" s="86">
        <v>14</v>
      </c>
      <c r="E46" s="682" t="str">
        <f>'P.14'!L4</f>
        <v>x</v>
      </c>
      <c r="F46" s="683"/>
      <c r="G46" s="683"/>
      <c r="H46" s="683"/>
      <c r="I46" s="683"/>
      <c r="J46" s="684">
        <f>ROUND(E47+K47,2)</f>
        <v>0</v>
      </c>
      <c r="K46" s="327"/>
      <c r="L46" s="327"/>
    </row>
    <row r="47" spans="1:12" ht="24" customHeight="1">
      <c r="A47" s="677" t="s">
        <v>44</v>
      </c>
      <c r="B47" s="678"/>
      <c r="C47" s="678"/>
      <c r="D47" s="678"/>
      <c r="E47" s="679">
        <f>ROUND('P.14'!I9,2)</f>
        <v>0</v>
      </c>
      <c r="F47" s="299"/>
      <c r="G47" s="88"/>
      <c r="H47" s="677" t="s">
        <v>93</v>
      </c>
      <c r="I47" s="678"/>
      <c r="J47" s="678"/>
      <c r="K47" s="679">
        <f>ROUND('P.14'!I13,2)</f>
        <v>0</v>
      </c>
      <c r="L47" s="299"/>
    </row>
    <row r="48" spans="1:12" ht="9.75" customHeight="1">
      <c r="A48" s="58"/>
      <c r="B48" s="58"/>
      <c r="C48" s="58"/>
      <c r="D48" s="58"/>
      <c r="E48" s="58"/>
      <c r="F48" s="58"/>
      <c r="G48" s="58"/>
      <c r="H48" s="58"/>
      <c r="I48" s="58"/>
      <c r="J48" s="58"/>
      <c r="K48" s="58"/>
      <c r="L48" s="58"/>
    </row>
    <row r="49" spans="1:12" ht="34.5" customHeight="1">
      <c r="A49" s="680" t="s">
        <v>82</v>
      </c>
      <c r="B49" s="681"/>
      <c r="C49" s="681"/>
      <c r="D49" s="86">
        <v>15</v>
      </c>
      <c r="E49" s="682" t="str">
        <f>'P.15'!L4</f>
        <v>x</v>
      </c>
      <c r="F49" s="683"/>
      <c r="G49" s="683"/>
      <c r="H49" s="683"/>
      <c r="I49" s="683"/>
      <c r="J49" s="684">
        <f>ROUND(E50+K50,2)</f>
        <v>0</v>
      </c>
      <c r="K49" s="327"/>
      <c r="L49" s="327"/>
    </row>
    <row r="50" spans="1:12" ht="24" customHeight="1">
      <c r="A50" s="677" t="s">
        <v>44</v>
      </c>
      <c r="B50" s="678"/>
      <c r="C50" s="678"/>
      <c r="D50" s="678"/>
      <c r="E50" s="679">
        <f>ROUND('P.15'!I9,2)</f>
        <v>0</v>
      </c>
      <c r="F50" s="299"/>
      <c r="G50" s="90"/>
      <c r="H50" s="677" t="s">
        <v>93</v>
      </c>
      <c r="I50" s="678"/>
      <c r="J50" s="678"/>
      <c r="K50" s="679">
        <f>ROUND('P.15'!I13,2)</f>
        <v>0</v>
      </c>
      <c r="L50" s="299"/>
    </row>
    <row r="51" spans="1:12" ht="9.75" customHeight="1">
      <c r="A51" s="84"/>
      <c r="B51" s="84"/>
      <c r="C51" s="84"/>
      <c r="D51" s="84"/>
      <c r="E51" s="84"/>
      <c r="F51" s="84"/>
      <c r="G51" s="84"/>
      <c r="H51" s="84"/>
      <c r="I51" s="84"/>
      <c r="J51" s="85"/>
      <c r="K51" s="85"/>
      <c r="L51" s="85"/>
    </row>
    <row r="52" spans="1:12" ht="34.5" customHeight="1">
      <c r="A52" s="680" t="s">
        <v>82</v>
      </c>
      <c r="B52" s="681"/>
      <c r="C52" s="681"/>
      <c r="D52" s="86">
        <v>16</v>
      </c>
      <c r="E52" s="682" t="str">
        <f>'P.16'!L4</f>
        <v>x</v>
      </c>
      <c r="F52" s="683"/>
      <c r="G52" s="683"/>
      <c r="H52" s="683"/>
      <c r="I52" s="683"/>
      <c r="J52" s="684">
        <f>ROUND(E53+K53,2)</f>
        <v>0</v>
      </c>
      <c r="K52" s="327"/>
      <c r="L52" s="327"/>
    </row>
    <row r="53" spans="1:12" ht="24" customHeight="1">
      <c r="A53" s="677" t="s">
        <v>44</v>
      </c>
      <c r="B53" s="678"/>
      <c r="C53" s="678"/>
      <c r="D53" s="678"/>
      <c r="E53" s="679">
        <f>ROUND('P.16'!I9,2)</f>
        <v>0</v>
      </c>
      <c r="F53" s="299"/>
      <c r="G53" s="88"/>
      <c r="H53" s="677" t="s">
        <v>93</v>
      </c>
      <c r="I53" s="678"/>
      <c r="J53" s="678"/>
      <c r="K53" s="679">
        <f>ROUND('P.16'!I13,2)</f>
        <v>0</v>
      </c>
      <c r="L53" s="299"/>
    </row>
    <row r="54" spans="1:12" ht="9.75" customHeight="1">
      <c r="A54" s="58"/>
      <c r="B54" s="58"/>
      <c r="C54" s="58"/>
      <c r="D54" s="58"/>
      <c r="E54" s="58"/>
      <c r="F54" s="58"/>
      <c r="G54" s="58"/>
      <c r="H54" s="58"/>
      <c r="I54" s="58"/>
      <c r="J54" s="58"/>
      <c r="K54" s="58"/>
      <c r="L54" s="58"/>
    </row>
    <row r="55" spans="1:12" ht="34.5" customHeight="1">
      <c r="A55" s="680" t="s">
        <v>82</v>
      </c>
      <c r="B55" s="681"/>
      <c r="C55" s="681"/>
      <c r="D55" s="86">
        <v>17</v>
      </c>
      <c r="E55" s="682" t="str">
        <f>'P.17'!L4</f>
        <v>x</v>
      </c>
      <c r="F55" s="683"/>
      <c r="G55" s="683"/>
      <c r="H55" s="683"/>
      <c r="I55" s="683"/>
      <c r="J55" s="684">
        <f>ROUND(E56+K56,2)</f>
        <v>0</v>
      </c>
      <c r="K55" s="327"/>
      <c r="L55" s="327"/>
    </row>
    <row r="56" spans="1:12" ht="24" customHeight="1">
      <c r="A56" s="677" t="s">
        <v>44</v>
      </c>
      <c r="B56" s="678"/>
      <c r="C56" s="678"/>
      <c r="D56" s="678"/>
      <c r="E56" s="679">
        <f>ROUND('P.17'!I9,2)</f>
        <v>0</v>
      </c>
      <c r="F56" s="299"/>
      <c r="G56" s="88"/>
      <c r="H56" s="677" t="s">
        <v>93</v>
      </c>
      <c r="I56" s="678"/>
      <c r="J56" s="678"/>
      <c r="K56" s="679">
        <f>ROUND('P.17'!I13,2)</f>
        <v>0</v>
      </c>
      <c r="L56" s="299"/>
    </row>
    <row r="57" spans="1:12" ht="9.75" customHeight="1">
      <c r="A57" s="58"/>
      <c r="B57" s="58"/>
      <c r="C57" s="58"/>
      <c r="D57" s="58"/>
      <c r="E57" s="58"/>
      <c r="F57" s="58"/>
      <c r="G57" s="58"/>
      <c r="H57" s="58"/>
      <c r="I57" s="58"/>
      <c r="J57" s="58"/>
      <c r="K57" s="58"/>
      <c r="L57" s="58"/>
    </row>
    <row r="58" spans="1:12" ht="34.5" customHeight="1">
      <c r="A58" s="680" t="s">
        <v>82</v>
      </c>
      <c r="B58" s="681"/>
      <c r="C58" s="681"/>
      <c r="D58" s="86">
        <v>18</v>
      </c>
      <c r="E58" s="682" t="str">
        <f>'P.18'!L4</f>
        <v>x</v>
      </c>
      <c r="F58" s="683"/>
      <c r="G58" s="683"/>
      <c r="H58" s="683"/>
      <c r="I58" s="683"/>
      <c r="J58" s="684">
        <f>ROUND(E59+K59,2)</f>
        <v>0</v>
      </c>
      <c r="K58" s="327"/>
      <c r="L58" s="327"/>
    </row>
    <row r="59" spans="1:12" ht="24" customHeight="1">
      <c r="A59" s="677" t="s">
        <v>44</v>
      </c>
      <c r="B59" s="678"/>
      <c r="C59" s="678"/>
      <c r="D59" s="678"/>
      <c r="E59" s="679">
        <f>ROUND('P.18'!I9,2)</f>
        <v>0</v>
      </c>
      <c r="F59" s="299"/>
      <c r="G59" s="88"/>
      <c r="H59" s="677" t="s">
        <v>93</v>
      </c>
      <c r="I59" s="678"/>
      <c r="J59" s="678"/>
      <c r="K59" s="679">
        <f>ROUND('P.18'!I13,2)</f>
        <v>0</v>
      </c>
      <c r="L59" s="299"/>
    </row>
    <row r="60" spans="1:12" ht="9.75" customHeight="1">
      <c r="A60" s="58"/>
      <c r="B60" s="58"/>
      <c r="C60" s="58"/>
      <c r="D60" s="58"/>
      <c r="E60" s="58"/>
      <c r="F60" s="58"/>
      <c r="G60" s="58"/>
      <c r="H60" s="58"/>
      <c r="I60" s="58"/>
      <c r="J60" s="58"/>
      <c r="K60" s="58"/>
      <c r="L60" s="58"/>
    </row>
    <row r="61" spans="1:12" ht="34.5" customHeight="1">
      <c r="A61" s="680" t="s">
        <v>82</v>
      </c>
      <c r="B61" s="681"/>
      <c r="C61" s="681"/>
      <c r="D61" s="86">
        <v>19</v>
      </c>
      <c r="E61" s="682" t="str">
        <f>'P.19'!L4</f>
        <v>x</v>
      </c>
      <c r="F61" s="683"/>
      <c r="G61" s="683"/>
      <c r="H61" s="683"/>
      <c r="I61" s="683"/>
      <c r="J61" s="684">
        <f>ROUND(E62+K62,2)</f>
        <v>0</v>
      </c>
      <c r="K61" s="327"/>
      <c r="L61" s="327"/>
    </row>
    <row r="62" spans="1:12" ht="24" customHeight="1">
      <c r="A62" s="677" t="s">
        <v>44</v>
      </c>
      <c r="B62" s="678"/>
      <c r="C62" s="678"/>
      <c r="D62" s="678"/>
      <c r="E62" s="679">
        <f>ROUND('P.19'!I9,2)</f>
        <v>0</v>
      </c>
      <c r="F62" s="299"/>
      <c r="G62" s="88"/>
      <c r="H62" s="677" t="s">
        <v>93</v>
      </c>
      <c r="I62" s="678"/>
      <c r="J62" s="678"/>
      <c r="K62" s="679">
        <f>ROUND('P.19'!I13,2)</f>
        <v>0</v>
      </c>
      <c r="L62" s="299"/>
    </row>
    <row r="63" spans="1:12" ht="9.75" customHeight="1">
      <c r="A63" s="58"/>
      <c r="B63" s="58"/>
      <c r="C63" s="58"/>
      <c r="D63" s="58"/>
      <c r="E63" s="58"/>
      <c r="F63" s="58"/>
      <c r="G63" s="58"/>
      <c r="H63" s="58"/>
      <c r="I63" s="58"/>
      <c r="J63" s="58"/>
      <c r="K63" s="58"/>
      <c r="L63" s="58"/>
    </row>
    <row r="64" spans="1:12" ht="34.5" customHeight="1">
      <c r="A64" s="680" t="s">
        <v>82</v>
      </c>
      <c r="B64" s="681"/>
      <c r="C64" s="681"/>
      <c r="D64" s="86">
        <v>20</v>
      </c>
      <c r="E64" s="682" t="str">
        <f>'P.20'!L4</f>
        <v>x</v>
      </c>
      <c r="F64" s="683"/>
      <c r="G64" s="683"/>
      <c r="H64" s="683"/>
      <c r="I64" s="683"/>
      <c r="J64" s="684">
        <f>ROUND(E65+K65,2)</f>
        <v>0</v>
      </c>
      <c r="K64" s="327"/>
      <c r="L64" s="327"/>
    </row>
    <row r="65" spans="1:12" ht="24" customHeight="1">
      <c r="A65" s="677" t="s">
        <v>44</v>
      </c>
      <c r="B65" s="678"/>
      <c r="C65" s="678"/>
      <c r="D65" s="678"/>
      <c r="E65" s="679">
        <f>ROUND('P.20'!I9,2)</f>
        <v>0</v>
      </c>
      <c r="F65" s="299"/>
      <c r="G65" s="88"/>
      <c r="H65" s="677" t="s">
        <v>93</v>
      </c>
      <c r="I65" s="678"/>
      <c r="J65" s="678"/>
      <c r="K65" s="679">
        <f>ROUND('P.20'!I13,2)</f>
        <v>0</v>
      </c>
      <c r="L65" s="299"/>
    </row>
    <row r="66" spans="1:12" ht="9.75" customHeight="1">
      <c r="A66" s="82"/>
      <c r="B66" s="82"/>
      <c r="C66" s="82"/>
      <c r="D66" s="82"/>
      <c r="E66" s="82"/>
      <c r="F66" s="82"/>
      <c r="G66" s="82"/>
      <c r="H66" s="82"/>
      <c r="I66" s="82"/>
      <c r="J66" s="82"/>
      <c r="K66" s="82"/>
      <c r="L66" s="82"/>
    </row>
    <row r="67" spans="1:12" ht="36" customHeight="1">
      <c r="A67" s="694" t="s">
        <v>83</v>
      </c>
      <c r="B67" s="695"/>
      <c r="C67" s="695"/>
      <c r="D67" s="695"/>
      <c r="E67" s="695"/>
      <c r="F67" s="695"/>
      <c r="G67" s="695"/>
      <c r="H67" s="695"/>
      <c r="I67" s="695"/>
      <c r="J67" s="408"/>
      <c r="K67" s="408"/>
      <c r="L67" s="696"/>
    </row>
    <row r="68" spans="1:12" ht="36" customHeight="1">
      <c r="A68" s="697" t="s">
        <v>84</v>
      </c>
      <c r="B68" s="698"/>
      <c r="C68" s="698"/>
      <c r="D68" s="698"/>
      <c r="E68" s="698"/>
      <c r="F68" s="698"/>
      <c r="G68" s="698"/>
      <c r="H68" s="698"/>
      <c r="I68" s="698"/>
      <c r="J68" s="699"/>
      <c r="K68" s="699"/>
      <c r="L68" s="700"/>
    </row>
    <row r="69" spans="1:12" ht="5.25" customHeight="1">
      <c r="A69" s="84"/>
      <c r="B69" s="84"/>
      <c r="C69" s="84"/>
      <c r="D69" s="84"/>
      <c r="E69" s="84"/>
      <c r="F69" s="84"/>
      <c r="G69" s="84"/>
      <c r="H69" s="84"/>
      <c r="I69" s="84"/>
      <c r="J69" s="85"/>
      <c r="K69" s="85"/>
      <c r="L69" s="85"/>
    </row>
    <row r="70" spans="1:12" ht="33" customHeight="1">
      <c r="A70" s="680" t="s">
        <v>82</v>
      </c>
      <c r="B70" s="681"/>
      <c r="C70" s="681"/>
      <c r="D70" s="86">
        <v>21</v>
      </c>
      <c r="E70" s="682" t="str">
        <f>'P.21'!L4</f>
        <v>x</v>
      </c>
      <c r="F70" s="683"/>
      <c r="G70" s="683"/>
      <c r="H70" s="683"/>
      <c r="I70" s="683"/>
      <c r="J70" s="684">
        <f>ROUND(E71+K71,2)</f>
        <v>0</v>
      </c>
      <c r="K70" s="327"/>
      <c r="L70" s="327"/>
    </row>
    <row r="71" spans="1:12" ht="24" customHeight="1">
      <c r="A71" s="677" t="s">
        <v>44</v>
      </c>
      <c r="B71" s="678"/>
      <c r="C71" s="678"/>
      <c r="D71" s="678"/>
      <c r="E71" s="679">
        <f>ROUND('P.21'!I9,2)</f>
        <v>0</v>
      </c>
      <c r="F71" s="299"/>
      <c r="G71" s="88"/>
      <c r="H71" s="677" t="s">
        <v>93</v>
      </c>
      <c r="I71" s="678"/>
      <c r="J71" s="678"/>
      <c r="K71" s="679">
        <f>ROUND('P.21'!I13,2)</f>
        <v>0</v>
      </c>
      <c r="L71" s="299"/>
    </row>
    <row r="72" spans="1:12" ht="9.75" customHeight="1">
      <c r="A72" s="58"/>
      <c r="B72" s="58"/>
      <c r="C72" s="58"/>
      <c r="D72" s="58"/>
      <c r="E72" s="58"/>
      <c r="F72" s="58"/>
      <c r="G72" s="58"/>
      <c r="H72" s="58"/>
      <c r="I72" s="58"/>
      <c r="J72" s="58"/>
      <c r="K72" s="58"/>
      <c r="L72" s="58"/>
    </row>
    <row r="73" spans="1:12" ht="33" customHeight="1">
      <c r="A73" s="680" t="s">
        <v>82</v>
      </c>
      <c r="B73" s="681"/>
      <c r="C73" s="681"/>
      <c r="D73" s="86">
        <v>22</v>
      </c>
      <c r="E73" s="682" t="str">
        <f>'P.22'!L4</f>
        <v>x</v>
      </c>
      <c r="F73" s="683"/>
      <c r="G73" s="683"/>
      <c r="H73" s="683"/>
      <c r="I73" s="683"/>
      <c r="J73" s="684">
        <f>ROUND(E74+K74,2)</f>
        <v>0</v>
      </c>
      <c r="K73" s="327"/>
      <c r="L73" s="327"/>
    </row>
    <row r="74" spans="1:12" ht="24" customHeight="1">
      <c r="A74" s="677" t="s">
        <v>44</v>
      </c>
      <c r="B74" s="678"/>
      <c r="C74" s="678"/>
      <c r="D74" s="678"/>
      <c r="E74" s="679">
        <f>ROUND('P.22'!I9,2)</f>
        <v>0</v>
      </c>
      <c r="F74" s="299"/>
      <c r="G74" s="88"/>
      <c r="H74" s="677" t="s">
        <v>93</v>
      </c>
      <c r="I74" s="678"/>
      <c r="J74" s="678"/>
      <c r="K74" s="679">
        <f>ROUND('P.22'!I13,2)</f>
        <v>0</v>
      </c>
      <c r="L74" s="299"/>
    </row>
    <row r="75" spans="1:12" ht="9.75" customHeight="1">
      <c r="A75" s="58"/>
      <c r="B75" s="58"/>
      <c r="C75" s="58"/>
      <c r="D75" s="58"/>
      <c r="E75" s="58"/>
      <c r="F75" s="58"/>
      <c r="G75" s="58"/>
      <c r="H75" s="58"/>
      <c r="I75" s="58"/>
      <c r="J75" s="58"/>
      <c r="K75" s="58"/>
      <c r="L75" s="58"/>
    </row>
    <row r="76" spans="1:12" ht="33" customHeight="1">
      <c r="A76" s="680" t="s">
        <v>82</v>
      </c>
      <c r="B76" s="681"/>
      <c r="C76" s="681"/>
      <c r="D76" s="86">
        <v>23</v>
      </c>
      <c r="E76" s="682" t="str">
        <f>'P.23'!L4</f>
        <v>x</v>
      </c>
      <c r="F76" s="683"/>
      <c r="G76" s="683"/>
      <c r="H76" s="683"/>
      <c r="I76" s="683"/>
      <c r="J76" s="684">
        <f>ROUND(E77+K77,2)</f>
        <v>0</v>
      </c>
      <c r="K76" s="327"/>
      <c r="L76" s="327"/>
    </row>
    <row r="77" spans="1:12" ht="24" customHeight="1">
      <c r="A77" s="677" t="s">
        <v>44</v>
      </c>
      <c r="B77" s="678"/>
      <c r="C77" s="678"/>
      <c r="D77" s="678"/>
      <c r="E77" s="679">
        <f>ROUND('P.23'!I9,2)</f>
        <v>0</v>
      </c>
      <c r="F77" s="299"/>
      <c r="G77" s="88"/>
      <c r="H77" s="677" t="s">
        <v>93</v>
      </c>
      <c r="I77" s="678"/>
      <c r="J77" s="678"/>
      <c r="K77" s="679">
        <f>ROUND('P.23'!I13,2)</f>
        <v>0</v>
      </c>
      <c r="L77" s="299"/>
    </row>
    <row r="78" spans="1:12" ht="9.75" customHeight="1">
      <c r="A78" s="58"/>
      <c r="B78" s="58"/>
      <c r="C78" s="58"/>
      <c r="D78" s="58"/>
      <c r="E78" s="58"/>
      <c r="F78" s="58"/>
      <c r="G78" s="58"/>
      <c r="H78" s="58"/>
      <c r="I78" s="58"/>
      <c r="J78" s="58"/>
      <c r="K78" s="58"/>
      <c r="L78" s="58"/>
    </row>
    <row r="79" spans="1:12" ht="33" customHeight="1">
      <c r="A79" s="680" t="s">
        <v>82</v>
      </c>
      <c r="B79" s="681"/>
      <c r="C79" s="681"/>
      <c r="D79" s="86">
        <v>24</v>
      </c>
      <c r="E79" s="682" t="str">
        <f>'P.24'!L4</f>
        <v>x</v>
      </c>
      <c r="F79" s="683"/>
      <c r="G79" s="683"/>
      <c r="H79" s="683"/>
      <c r="I79" s="683"/>
      <c r="J79" s="684">
        <f>ROUND(E80+K80,2)</f>
        <v>0</v>
      </c>
      <c r="K79" s="327"/>
      <c r="L79" s="327"/>
    </row>
    <row r="80" spans="1:12" ht="24" customHeight="1">
      <c r="A80" s="677" t="s">
        <v>44</v>
      </c>
      <c r="B80" s="678"/>
      <c r="C80" s="678"/>
      <c r="D80" s="678"/>
      <c r="E80" s="679">
        <f>ROUND('P.24'!I9,2)</f>
        <v>0</v>
      </c>
      <c r="F80" s="299"/>
      <c r="G80" s="88"/>
      <c r="H80" s="677" t="s">
        <v>93</v>
      </c>
      <c r="I80" s="678"/>
      <c r="J80" s="678"/>
      <c r="K80" s="679">
        <f>ROUND('P.24'!I13,2)</f>
        <v>0</v>
      </c>
      <c r="L80" s="299"/>
    </row>
    <row r="81" spans="1:12" ht="9.75" customHeight="1">
      <c r="A81" s="58"/>
      <c r="B81" s="58"/>
      <c r="C81" s="58"/>
      <c r="D81" s="58"/>
      <c r="E81" s="58"/>
      <c r="F81" s="58"/>
      <c r="G81" s="58"/>
      <c r="H81" s="58"/>
      <c r="I81" s="58"/>
      <c r="J81" s="58"/>
      <c r="K81" s="58"/>
      <c r="L81" s="58"/>
    </row>
    <row r="82" spans="1:12" ht="33" customHeight="1">
      <c r="A82" s="680" t="s">
        <v>82</v>
      </c>
      <c r="B82" s="681"/>
      <c r="C82" s="681"/>
      <c r="D82" s="86">
        <v>25</v>
      </c>
      <c r="E82" s="682" t="str">
        <f>'P.25'!L4</f>
        <v>x</v>
      </c>
      <c r="F82" s="683"/>
      <c r="G82" s="683"/>
      <c r="H82" s="683"/>
      <c r="I82" s="683"/>
      <c r="J82" s="684">
        <f>ROUND(E83+K83,2)</f>
        <v>0</v>
      </c>
      <c r="K82" s="327"/>
      <c r="L82" s="327"/>
    </row>
    <row r="83" spans="1:12" ht="24" customHeight="1">
      <c r="A83" s="677" t="s">
        <v>44</v>
      </c>
      <c r="B83" s="678"/>
      <c r="C83" s="678"/>
      <c r="D83" s="678"/>
      <c r="E83" s="679">
        <f>ROUND('P.25'!I9,2)</f>
        <v>0</v>
      </c>
      <c r="F83" s="299"/>
      <c r="G83" s="90"/>
      <c r="H83" s="677" t="s">
        <v>93</v>
      </c>
      <c r="I83" s="678"/>
      <c r="J83" s="678"/>
      <c r="K83" s="679">
        <f>ROUND('P.25'!I13,2)</f>
        <v>0</v>
      </c>
      <c r="L83" s="299"/>
    </row>
    <row r="84" spans="1:12" ht="9.75" customHeight="1">
      <c r="A84" s="84"/>
      <c r="B84" s="84"/>
      <c r="C84" s="84"/>
      <c r="D84" s="84"/>
      <c r="E84" s="84"/>
      <c r="F84" s="84"/>
      <c r="G84" s="84"/>
      <c r="H84" s="84"/>
      <c r="I84" s="84"/>
      <c r="J84" s="85"/>
      <c r="K84" s="85"/>
      <c r="L84" s="85"/>
    </row>
    <row r="85" spans="1:12" ht="33" customHeight="1">
      <c r="A85" s="680" t="s">
        <v>82</v>
      </c>
      <c r="B85" s="681"/>
      <c r="C85" s="681"/>
      <c r="D85" s="86">
        <v>26</v>
      </c>
      <c r="E85" s="682" t="str">
        <f>'P.26'!L4</f>
        <v>x</v>
      </c>
      <c r="F85" s="683"/>
      <c r="G85" s="683"/>
      <c r="H85" s="683"/>
      <c r="I85" s="683"/>
      <c r="J85" s="684">
        <f>ROUND(E86+K86,2)</f>
        <v>0</v>
      </c>
      <c r="K85" s="327"/>
      <c r="L85" s="327"/>
    </row>
    <row r="86" spans="1:12" ht="24" customHeight="1">
      <c r="A86" s="677" t="s">
        <v>44</v>
      </c>
      <c r="B86" s="678"/>
      <c r="C86" s="678"/>
      <c r="D86" s="678"/>
      <c r="E86" s="679">
        <f>ROUND('P.26'!I9,2)</f>
        <v>0</v>
      </c>
      <c r="F86" s="299"/>
      <c r="G86" s="88"/>
      <c r="H86" s="677" t="s">
        <v>93</v>
      </c>
      <c r="I86" s="678"/>
      <c r="J86" s="678"/>
      <c r="K86" s="679">
        <f>ROUND('P.26'!I13,2)</f>
        <v>0</v>
      </c>
      <c r="L86" s="299"/>
    </row>
    <row r="87" spans="1:12" ht="9.75" customHeight="1">
      <c r="A87" s="58"/>
      <c r="B87" s="58"/>
      <c r="C87" s="58"/>
      <c r="D87" s="58"/>
      <c r="E87" s="58"/>
      <c r="F87" s="58"/>
      <c r="G87" s="58"/>
      <c r="H87" s="58"/>
      <c r="I87" s="58"/>
      <c r="J87" s="58"/>
      <c r="K87" s="58"/>
      <c r="L87" s="58"/>
    </row>
    <row r="88" spans="1:12" ht="33" customHeight="1">
      <c r="A88" s="680" t="s">
        <v>82</v>
      </c>
      <c r="B88" s="681"/>
      <c r="C88" s="681"/>
      <c r="D88" s="86">
        <v>27</v>
      </c>
      <c r="E88" s="682" t="str">
        <f>'P.27'!L4</f>
        <v>x</v>
      </c>
      <c r="F88" s="683"/>
      <c r="G88" s="683"/>
      <c r="H88" s="683"/>
      <c r="I88" s="683"/>
      <c r="J88" s="684">
        <f>ROUND(E89+K89,2)</f>
        <v>0</v>
      </c>
      <c r="K88" s="327"/>
      <c r="L88" s="327"/>
    </row>
    <row r="89" spans="1:12" ht="24" customHeight="1">
      <c r="A89" s="677" t="s">
        <v>44</v>
      </c>
      <c r="B89" s="678"/>
      <c r="C89" s="678"/>
      <c r="D89" s="678"/>
      <c r="E89" s="679">
        <f>ROUND('P.27'!I9,2)</f>
        <v>0</v>
      </c>
      <c r="F89" s="299"/>
      <c r="G89" s="88"/>
      <c r="H89" s="677" t="s">
        <v>93</v>
      </c>
      <c r="I89" s="678"/>
      <c r="J89" s="678"/>
      <c r="K89" s="679">
        <f>ROUND('P.27'!I13,2)</f>
        <v>0</v>
      </c>
      <c r="L89" s="299"/>
    </row>
    <row r="90" spans="1:12" ht="9.75" customHeight="1">
      <c r="A90" s="58"/>
      <c r="B90" s="58"/>
      <c r="C90" s="58"/>
      <c r="D90" s="58"/>
      <c r="E90" s="58"/>
      <c r="F90" s="58"/>
      <c r="G90" s="58"/>
      <c r="H90" s="58"/>
      <c r="I90" s="58"/>
      <c r="J90" s="58"/>
      <c r="K90" s="58"/>
      <c r="L90" s="58"/>
    </row>
    <row r="91" spans="1:12" ht="33" customHeight="1">
      <c r="A91" s="680" t="s">
        <v>82</v>
      </c>
      <c r="B91" s="681"/>
      <c r="C91" s="681"/>
      <c r="D91" s="86">
        <v>28</v>
      </c>
      <c r="E91" s="682" t="str">
        <f>'P.28'!L4</f>
        <v>x</v>
      </c>
      <c r="F91" s="683"/>
      <c r="G91" s="683"/>
      <c r="H91" s="683"/>
      <c r="I91" s="683"/>
      <c r="J91" s="684">
        <f>ROUND(E92+K92,2)</f>
        <v>0</v>
      </c>
      <c r="K91" s="327"/>
      <c r="L91" s="327"/>
    </row>
    <row r="92" spans="1:12" ht="24" customHeight="1">
      <c r="A92" s="677" t="s">
        <v>44</v>
      </c>
      <c r="B92" s="678"/>
      <c r="C92" s="678"/>
      <c r="D92" s="678"/>
      <c r="E92" s="679">
        <f>ROUND('P.28'!I9,2)</f>
        <v>0</v>
      </c>
      <c r="F92" s="299"/>
      <c r="G92" s="88"/>
      <c r="H92" s="677" t="s">
        <v>93</v>
      </c>
      <c r="I92" s="678"/>
      <c r="J92" s="678"/>
      <c r="K92" s="679">
        <f>ROUND('P.28'!I13,2)</f>
        <v>0</v>
      </c>
      <c r="L92" s="299"/>
    </row>
    <row r="93" spans="1:12" ht="9.75" customHeight="1">
      <c r="A93" s="58"/>
      <c r="B93" s="58"/>
      <c r="C93" s="58"/>
      <c r="D93" s="58"/>
      <c r="E93" s="58"/>
      <c r="F93" s="58"/>
      <c r="G93" s="58"/>
      <c r="H93" s="58"/>
      <c r="I93" s="58"/>
      <c r="J93" s="58"/>
      <c r="K93" s="58"/>
      <c r="L93" s="58"/>
    </row>
    <row r="94" spans="1:12" ht="33" customHeight="1">
      <c r="A94" s="680" t="s">
        <v>82</v>
      </c>
      <c r="B94" s="681"/>
      <c r="C94" s="681"/>
      <c r="D94" s="86">
        <v>29</v>
      </c>
      <c r="E94" s="682" t="str">
        <f>'P.29'!L4</f>
        <v>x</v>
      </c>
      <c r="F94" s="683"/>
      <c r="G94" s="683"/>
      <c r="H94" s="683"/>
      <c r="I94" s="683"/>
      <c r="J94" s="684">
        <f>ROUND(E95+K95,2)</f>
        <v>0</v>
      </c>
      <c r="K94" s="327"/>
      <c r="L94" s="327"/>
    </row>
    <row r="95" spans="1:12" ht="24" customHeight="1">
      <c r="A95" s="677" t="s">
        <v>44</v>
      </c>
      <c r="B95" s="678"/>
      <c r="C95" s="678"/>
      <c r="D95" s="678"/>
      <c r="E95" s="679">
        <f>ROUND('P.29'!I9,2)</f>
        <v>0</v>
      </c>
      <c r="F95" s="299"/>
      <c r="G95" s="88"/>
      <c r="H95" s="677" t="s">
        <v>93</v>
      </c>
      <c r="I95" s="678"/>
      <c r="J95" s="678"/>
      <c r="K95" s="679">
        <f>ROUND('P.29'!I13,2)</f>
        <v>0</v>
      </c>
      <c r="L95" s="299"/>
    </row>
    <row r="96" spans="1:12" ht="9.75" customHeight="1">
      <c r="A96" s="58"/>
      <c r="B96" s="58"/>
      <c r="C96" s="58"/>
      <c r="D96" s="58"/>
      <c r="E96" s="58"/>
      <c r="F96" s="58"/>
      <c r="G96" s="58"/>
      <c r="H96" s="58"/>
      <c r="I96" s="58"/>
      <c r="J96" s="58"/>
      <c r="K96" s="58"/>
      <c r="L96" s="58"/>
    </row>
    <row r="97" spans="1:12" ht="33" customHeight="1">
      <c r="A97" s="680" t="s">
        <v>82</v>
      </c>
      <c r="B97" s="681"/>
      <c r="C97" s="681"/>
      <c r="D97" s="86">
        <v>30</v>
      </c>
      <c r="E97" s="682" t="str">
        <f>'P.30'!L4</f>
        <v>x</v>
      </c>
      <c r="F97" s="683"/>
      <c r="G97" s="683"/>
      <c r="H97" s="683"/>
      <c r="I97" s="683"/>
      <c r="J97" s="684">
        <f>ROUND(E98+K98,2)</f>
        <v>0</v>
      </c>
      <c r="K97" s="327"/>
      <c r="L97" s="327"/>
    </row>
    <row r="98" spans="1:12" ht="24" customHeight="1">
      <c r="A98" s="677" t="s">
        <v>44</v>
      </c>
      <c r="B98" s="678"/>
      <c r="C98" s="678"/>
      <c r="D98" s="678"/>
      <c r="E98" s="679">
        <f>ROUND('P.30'!I9,2)</f>
        <v>0</v>
      </c>
      <c r="F98" s="299"/>
      <c r="G98" s="87"/>
      <c r="H98" s="677" t="s">
        <v>93</v>
      </c>
      <c r="I98" s="678"/>
      <c r="J98" s="678"/>
      <c r="K98" s="679">
        <f>ROUND('P.30'!I13,2)</f>
        <v>0</v>
      </c>
      <c r="L98" s="299"/>
    </row>
    <row r="99" spans="1:12" ht="12.75" customHeight="1">
      <c r="A99" s="685" t="s">
        <v>86</v>
      </c>
      <c r="B99" s="685"/>
      <c r="C99" s="685"/>
      <c r="D99" s="685"/>
      <c r="E99" s="676">
        <f>ROUND(E5+E8+E11+E14+E17+E20+E23+E26+E29+E32+E38+E41+E44+E47+E50+E53+E56+E59+E62+E65+E71+E74+E77+E80+E83+E86+E89+E92+E95+E98,2)</f>
        <v>0</v>
      </c>
      <c r="F99" s="676"/>
      <c r="G99" s="685" t="s">
        <v>85</v>
      </c>
      <c r="H99" s="685"/>
      <c r="I99" s="685"/>
      <c r="J99" s="685"/>
      <c r="K99" s="676">
        <f>ROUND(K5+K8+K11+K14+K17+K20+K23+K26+K29+K32+K38+K41+K44+K47+K50+K53+K56+K59+K62+K65+K71+K74+K77+K80+K83+K86+K89+K92+K95+K98,2)</f>
        <v>0</v>
      </c>
      <c r="L99" s="676"/>
    </row>
    <row r="100" spans="1:12" ht="13.5" customHeight="1">
      <c r="A100" s="685"/>
      <c r="B100" s="685"/>
      <c r="C100" s="685"/>
      <c r="D100" s="685"/>
      <c r="E100" s="676"/>
      <c r="F100" s="676"/>
      <c r="G100" s="685"/>
      <c r="H100" s="685"/>
      <c r="I100" s="685"/>
      <c r="J100" s="685"/>
      <c r="K100" s="676"/>
      <c r="L100" s="676"/>
    </row>
    <row r="101" spans="1:12" ht="12.75">
      <c r="A101" s="83"/>
      <c r="B101" s="83"/>
      <c r="C101" s="83"/>
      <c r="D101" s="83"/>
      <c r="E101" s="83"/>
      <c r="F101" s="83"/>
      <c r="G101" s="83"/>
      <c r="H101" s="83"/>
      <c r="I101" s="83"/>
      <c r="J101" s="83"/>
      <c r="K101" s="83"/>
      <c r="L101" s="83"/>
    </row>
    <row r="102" spans="1:12" ht="12.75">
      <c r="A102" s="83"/>
      <c r="B102" s="83"/>
      <c r="C102" s="83"/>
      <c r="D102" s="83"/>
      <c r="E102" s="83"/>
      <c r="F102" s="83"/>
      <c r="G102" s="83"/>
      <c r="H102" s="83"/>
      <c r="I102" s="83"/>
      <c r="J102" s="83"/>
      <c r="K102" s="83"/>
      <c r="L102" s="83"/>
    </row>
    <row r="103" spans="1:12" ht="12.75">
      <c r="A103" s="83"/>
      <c r="B103" s="83"/>
      <c r="C103" s="83"/>
      <c r="D103" s="83"/>
      <c r="E103" s="83"/>
      <c r="F103" s="83"/>
      <c r="G103" s="83"/>
      <c r="H103" s="83"/>
      <c r="I103" s="83"/>
      <c r="J103" s="83"/>
      <c r="K103" s="83"/>
      <c r="L103" s="83"/>
    </row>
    <row r="104" spans="1:12" ht="12.75">
      <c r="A104" s="83"/>
      <c r="B104" s="83"/>
      <c r="C104" s="83"/>
      <c r="D104" s="83"/>
      <c r="E104" s="83"/>
      <c r="F104" s="83"/>
      <c r="G104" s="83"/>
      <c r="H104" s="83"/>
      <c r="I104" s="83"/>
      <c r="J104" s="83"/>
      <c r="K104" s="83"/>
      <c r="L104" s="83"/>
    </row>
    <row r="105" spans="1:12" ht="12.75">
      <c r="A105" s="83"/>
      <c r="B105" s="83"/>
      <c r="C105" s="83"/>
      <c r="D105" s="83"/>
      <c r="E105" s="83"/>
      <c r="F105" s="83"/>
      <c r="G105" s="83"/>
      <c r="H105" s="83"/>
      <c r="I105" s="83"/>
      <c r="J105" s="83"/>
      <c r="K105" s="83"/>
      <c r="L105" s="83"/>
    </row>
    <row r="106" spans="1:12" ht="12.75">
      <c r="A106" s="83"/>
      <c r="B106" s="83"/>
      <c r="C106" s="83"/>
      <c r="D106" s="83"/>
      <c r="E106" s="83"/>
      <c r="F106" s="83"/>
      <c r="G106" s="83"/>
      <c r="H106" s="83"/>
      <c r="I106" s="83"/>
      <c r="J106" s="83"/>
      <c r="K106" s="83"/>
      <c r="L106" s="83"/>
    </row>
    <row r="107" spans="1:12" ht="12.75">
      <c r="A107" s="83"/>
      <c r="B107" s="83"/>
      <c r="C107" s="83"/>
      <c r="D107" s="83"/>
      <c r="E107" s="83"/>
      <c r="F107" s="83"/>
      <c r="G107" s="83"/>
      <c r="H107" s="83"/>
      <c r="I107" s="83"/>
      <c r="J107" s="83"/>
      <c r="K107" s="83"/>
      <c r="L107" s="83"/>
    </row>
    <row r="108" spans="1:12" ht="12.75">
      <c r="A108" s="83"/>
      <c r="B108" s="83"/>
      <c r="C108" s="83"/>
      <c r="D108" s="83"/>
      <c r="E108" s="83"/>
      <c r="F108" s="83"/>
      <c r="G108" s="83"/>
      <c r="H108" s="83"/>
      <c r="I108" s="83"/>
      <c r="J108" s="83"/>
      <c r="K108" s="83"/>
      <c r="L108" s="83"/>
    </row>
    <row r="109" spans="1:12" ht="12.75">
      <c r="A109" s="83"/>
      <c r="B109" s="83"/>
      <c r="C109" s="83"/>
      <c r="D109" s="83"/>
      <c r="E109" s="83"/>
      <c r="F109" s="83"/>
      <c r="G109" s="83"/>
      <c r="H109" s="83"/>
      <c r="I109" s="83"/>
      <c r="J109" s="83"/>
      <c r="K109" s="83"/>
      <c r="L109" s="83"/>
    </row>
    <row r="110" spans="1:12" ht="12.75">
      <c r="A110" s="83"/>
      <c r="B110" s="83"/>
      <c r="C110" s="83"/>
      <c r="D110" s="83"/>
      <c r="E110" s="83"/>
      <c r="F110" s="83"/>
      <c r="G110" s="83"/>
      <c r="H110" s="83"/>
      <c r="I110" s="83"/>
      <c r="J110" s="83"/>
      <c r="K110" s="83"/>
      <c r="L110" s="83"/>
    </row>
    <row r="111" spans="1:12" ht="12.75">
      <c r="A111" s="83"/>
      <c r="B111" s="83"/>
      <c r="C111" s="83"/>
      <c r="D111" s="83"/>
      <c r="E111" s="83"/>
      <c r="F111" s="83"/>
      <c r="G111" s="83"/>
      <c r="H111" s="83"/>
      <c r="I111" s="83"/>
      <c r="J111" s="83"/>
      <c r="K111" s="83"/>
      <c r="L111" s="83"/>
    </row>
    <row r="112" spans="1:12" ht="12.75">
      <c r="A112" s="83"/>
      <c r="B112" s="83"/>
      <c r="C112" s="83"/>
      <c r="D112" s="83"/>
      <c r="E112" s="83"/>
      <c r="F112" s="83"/>
      <c r="G112" s="83"/>
      <c r="H112" s="83"/>
      <c r="I112" s="83"/>
      <c r="J112" s="83"/>
      <c r="K112" s="83"/>
      <c r="L112" s="83"/>
    </row>
    <row r="113" spans="1:12" ht="12.75">
      <c r="A113" s="83"/>
      <c r="B113" s="83"/>
      <c r="C113" s="83"/>
      <c r="D113" s="83"/>
      <c r="E113" s="83"/>
      <c r="F113" s="83"/>
      <c r="G113" s="83"/>
      <c r="H113" s="83"/>
      <c r="I113" s="83"/>
      <c r="J113" s="83"/>
      <c r="K113" s="83"/>
      <c r="L113" s="83"/>
    </row>
    <row r="114" spans="1:12" ht="12.75">
      <c r="A114" s="83"/>
      <c r="B114" s="83"/>
      <c r="C114" s="83"/>
      <c r="D114" s="83"/>
      <c r="E114" s="83"/>
      <c r="F114" s="83"/>
      <c r="G114" s="83"/>
      <c r="H114" s="83"/>
      <c r="I114" s="83"/>
      <c r="J114" s="83"/>
      <c r="K114" s="83"/>
      <c r="L114" s="83"/>
    </row>
    <row r="115" spans="1:12" ht="12.75">
      <c r="A115" s="83"/>
      <c r="B115" s="83"/>
      <c r="C115" s="83"/>
      <c r="D115" s="83"/>
      <c r="E115" s="83"/>
      <c r="F115" s="83"/>
      <c r="G115" s="83"/>
      <c r="H115" s="83"/>
      <c r="I115" s="83"/>
      <c r="J115" s="83"/>
      <c r="K115" s="83"/>
      <c r="L115" s="83"/>
    </row>
    <row r="116" spans="1:12" ht="12.75">
      <c r="A116" s="83"/>
      <c r="B116" s="83"/>
      <c r="C116" s="83"/>
      <c r="D116" s="83"/>
      <c r="E116" s="83"/>
      <c r="F116" s="83"/>
      <c r="G116" s="83"/>
      <c r="H116" s="83"/>
      <c r="I116" s="83"/>
      <c r="J116" s="83"/>
      <c r="K116" s="83"/>
      <c r="L116" s="83"/>
    </row>
    <row r="117" spans="1:12" ht="12.75">
      <c r="A117" s="83"/>
      <c r="B117" s="83"/>
      <c r="C117" s="83"/>
      <c r="D117" s="83"/>
      <c r="E117" s="83"/>
      <c r="F117" s="83"/>
      <c r="G117" s="83"/>
      <c r="H117" s="83"/>
      <c r="I117" s="83"/>
      <c r="J117" s="83"/>
      <c r="K117" s="83"/>
      <c r="L117" s="83"/>
    </row>
    <row r="118" spans="1:12" ht="12.75">
      <c r="A118" s="83"/>
      <c r="B118" s="83"/>
      <c r="C118" s="83"/>
      <c r="D118" s="83"/>
      <c r="E118" s="83"/>
      <c r="F118" s="83"/>
      <c r="G118" s="83"/>
      <c r="H118" s="83"/>
      <c r="I118" s="83"/>
      <c r="J118" s="83"/>
      <c r="K118" s="83"/>
      <c r="L118" s="83"/>
    </row>
    <row r="119" spans="1:12" ht="12.75">
      <c r="A119" s="83"/>
      <c r="B119" s="83"/>
      <c r="C119" s="83"/>
      <c r="D119" s="83"/>
      <c r="E119" s="83"/>
      <c r="F119" s="83"/>
      <c r="G119" s="83"/>
      <c r="H119" s="83"/>
      <c r="I119" s="83"/>
      <c r="J119" s="83"/>
      <c r="K119" s="83"/>
      <c r="L119" s="83"/>
    </row>
    <row r="120" spans="1:12" ht="12.75">
      <c r="A120" s="83"/>
      <c r="B120" s="83"/>
      <c r="C120" s="83"/>
      <c r="D120" s="83"/>
      <c r="E120" s="83"/>
      <c r="F120" s="83"/>
      <c r="G120" s="83"/>
      <c r="H120" s="83"/>
      <c r="I120" s="83"/>
      <c r="J120" s="83"/>
      <c r="K120" s="83"/>
      <c r="L120" s="83"/>
    </row>
    <row r="121" spans="1:12" ht="12.75">
      <c r="A121" s="83"/>
      <c r="B121" s="83"/>
      <c r="C121" s="83"/>
      <c r="D121" s="83"/>
      <c r="E121" s="83"/>
      <c r="F121" s="83"/>
      <c r="G121" s="83"/>
      <c r="H121" s="83"/>
      <c r="I121" s="83"/>
      <c r="J121" s="83"/>
      <c r="K121" s="83"/>
      <c r="L121" s="83"/>
    </row>
    <row r="122" spans="1:12" ht="12.75">
      <c r="A122" s="83"/>
      <c r="B122" s="83"/>
      <c r="C122" s="83"/>
      <c r="D122" s="83"/>
      <c r="E122" s="83"/>
      <c r="F122" s="83"/>
      <c r="G122" s="83"/>
      <c r="H122" s="83"/>
      <c r="I122" s="83"/>
      <c r="J122" s="83"/>
      <c r="K122" s="83"/>
      <c r="L122" s="83"/>
    </row>
    <row r="123" spans="1:12" ht="12.75">
      <c r="A123" s="83"/>
      <c r="B123" s="83"/>
      <c r="C123" s="83"/>
      <c r="D123" s="83"/>
      <c r="E123" s="83"/>
      <c r="F123" s="83"/>
      <c r="G123" s="83"/>
      <c r="H123" s="83"/>
      <c r="I123" s="83"/>
      <c r="J123" s="83"/>
      <c r="K123" s="83"/>
      <c r="L123" s="83"/>
    </row>
    <row r="124" spans="1:12" ht="12.75">
      <c r="A124" s="83"/>
      <c r="B124" s="83"/>
      <c r="C124" s="83"/>
      <c r="D124" s="83"/>
      <c r="E124" s="83"/>
      <c r="F124" s="83"/>
      <c r="G124" s="83"/>
      <c r="H124" s="83"/>
      <c r="I124" s="83"/>
      <c r="J124" s="83"/>
      <c r="K124" s="83"/>
      <c r="L124" s="83"/>
    </row>
    <row r="125" spans="1:12" ht="12.75">
      <c r="A125" s="83"/>
      <c r="B125" s="83"/>
      <c r="C125" s="83"/>
      <c r="D125" s="83"/>
      <c r="E125" s="83"/>
      <c r="F125" s="83"/>
      <c r="G125" s="83"/>
      <c r="H125" s="83"/>
      <c r="I125" s="83"/>
      <c r="J125" s="83"/>
      <c r="K125" s="83"/>
      <c r="L125" s="83"/>
    </row>
    <row r="126" spans="1:12" ht="12.75">
      <c r="A126" s="83"/>
      <c r="B126" s="83"/>
      <c r="C126" s="83"/>
      <c r="D126" s="83"/>
      <c r="E126" s="83"/>
      <c r="F126" s="83"/>
      <c r="G126" s="83"/>
      <c r="H126" s="83"/>
      <c r="I126" s="83"/>
      <c r="J126" s="83"/>
      <c r="K126" s="83"/>
      <c r="L126" s="83"/>
    </row>
    <row r="127" spans="1:12" ht="12.75">
      <c r="A127" s="83"/>
      <c r="B127" s="83"/>
      <c r="C127" s="83"/>
      <c r="D127" s="83"/>
      <c r="E127" s="83"/>
      <c r="F127" s="83"/>
      <c r="G127" s="83"/>
      <c r="H127" s="83"/>
      <c r="I127" s="83"/>
      <c r="J127" s="83"/>
      <c r="K127" s="83"/>
      <c r="L127" s="83"/>
    </row>
    <row r="128" spans="1:12" ht="12.75">
      <c r="A128" s="83"/>
      <c r="B128" s="83"/>
      <c r="C128" s="83"/>
      <c r="D128" s="83"/>
      <c r="E128" s="83"/>
      <c r="F128" s="83"/>
      <c r="G128" s="83"/>
      <c r="H128" s="83"/>
      <c r="I128" s="83"/>
      <c r="J128" s="83"/>
      <c r="K128" s="83"/>
      <c r="L128" s="83"/>
    </row>
    <row r="129" spans="1:12" ht="12.75">
      <c r="A129" s="83"/>
      <c r="B129" s="83"/>
      <c r="C129" s="83"/>
      <c r="D129" s="83"/>
      <c r="E129" s="83"/>
      <c r="F129" s="83"/>
      <c r="G129" s="83"/>
      <c r="H129" s="83"/>
      <c r="I129" s="83"/>
      <c r="J129" s="83"/>
      <c r="K129" s="83"/>
      <c r="L129" s="83"/>
    </row>
    <row r="130" spans="1:12" ht="12.75">
      <c r="A130" s="83"/>
      <c r="B130" s="83"/>
      <c r="C130" s="83"/>
      <c r="D130" s="83"/>
      <c r="E130" s="83"/>
      <c r="F130" s="83"/>
      <c r="G130" s="83"/>
      <c r="H130" s="83"/>
      <c r="I130" s="83"/>
      <c r="J130" s="83"/>
      <c r="K130" s="83"/>
      <c r="L130" s="83"/>
    </row>
    <row r="131" spans="1:12" ht="12.75">
      <c r="A131" s="83"/>
      <c r="B131" s="83"/>
      <c r="C131" s="83"/>
      <c r="D131" s="83"/>
      <c r="E131" s="83"/>
      <c r="F131" s="83"/>
      <c r="G131" s="83"/>
      <c r="H131" s="83"/>
      <c r="I131" s="83"/>
      <c r="J131" s="83"/>
      <c r="K131" s="83"/>
      <c r="L131" s="83"/>
    </row>
    <row r="132" spans="1:12" ht="12.75">
      <c r="A132" s="83"/>
      <c r="B132" s="83"/>
      <c r="C132" s="83"/>
      <c r="D132" s="83"/>
      <c r="E132" s="83"/>
      <c r="F132" s="83"/>
      <c r="G132" s="83"/>
      <c r="H132" s="83"/>
      <c r="I132" s="83"/>
      <c r="J132" s="83"/>
      <c r="K132" s="83"/>
      <c r="L132" s="83"/>
    </row>
    <row r="133" spans="1:12" ht="12.75">
      <c r="A133" s="83"/>
      <c r="B133" s="83"/>
      <c r="C133" s="83"/>
      <c r="D133" s="83"/>
      <c r="E133" s="83"/>
      <c r="F133" s="83"/>
      <c r="G133" s="83"/>
      <c r="H133" s="83"/>
      <c r="I133" s="83"/>
      <c r="J133" s="83"/>
      <c r="K133" s="83"/>
      <c r="L133" s="83"/>
    </row>
    <row r="134" spans="1:12" ht="12.75">
      <c r="A134" s="83"/>
      <c r="B134" s="83"/>
      <c r="C134" s="83"/>
      <c r="D134" s="83"/>
      <c r="E134" s="83"/>
      <c r="F134" s="83"/>
      <c r="G134" s="83"/>
      <c r="H134" s="83"/>
      <c r="I134" s="83"/>
      <c r="J134" s="83"/>
      <c r="K134" s="83"/>
      <c r="L134" s="83"/>
    </row>
    <row r="135" spans="1:12" ht="12.75">
      <c r="A135" s="83"/>
      <c r="B135" s="83"/>
      <c r="C135" s="83"/>
      <c r="D135" s="83"/>
      <c r="E135" s="83"/>
      <c r="F135" s="83"/>
      <c r="G135" s="83"/>
      <c r="H135" s="83"/>
      <c r="I135" s="83"/>
      <c r="J135" s="83"/>
      <c r="K135" s="83"/>
      <c r="L135" s="83"/>
    </row>
    <row r="136" spans="1:12" ht="12.75">
      <c r="A136" s="83"/>
      <c r="B136" s="83"/>
      <c r="C136" s="83"/>
      <c r="D136" s="83"/>
      <c r="E136" s="83"/>
      <c r="F136" s="83"/>
      <c r="G136" s="83"/>
      <c r="H136" s="83"/>
      <c r="I136" s="83"/>
      <c r="J136" s="83"/>
      <c r="K136" s="83"/>
      <c r="L136" s="83"/>
    </row>
    <row r="137" spans="1:12" ht="12.75">
      <c r="A137" s="83"/>
      <c r="B137" s="83"/>
      <c r="C137" s="83"/>
      <c r="D137" s="83"/>
      <c r="E137" s="83"/>
      <c r="F137" s="83"/>
      <c r="G137" s="83"/>
      <c r="H137" s="83"/>
      <c r="I137" s="83"/>
      <c r="J137" s="83"/>
      <c r="K137" s="83"/>
      <c r="L137" s="83"/>
    </row>
    <row r="138" spans="1:12" ht="12.75">
      <c r="A138" s="83"/>
      <c r="B138" s="83"/>
      <c r="C138" s="83"/>
      <c r="D138" s="83"/>
      <c r="E138" s="83"/>
      <c r="F138" s="83"/>
      <c r="G138" s="83"/>
      <c r="H138" s="83"/>
      <c r="I138" s="83"/>
      <c r="J138" s="83"/>
      <c r="K138" s="83"/>
      <c r="L138" s="83"/>
    </row>
    <row r="139" spans="1:12" ht="12.75">
      <c r="A139" s="83"/>
      <c r="B139" s="83"/>
      <c r="C139" s="83"/>
      <c r="D139" s="83"/>
      <c r="E139" s="83"/>
      <c r="F139" s="83"/>
      <c r="G139" s="83"/>
      <c r="H139" s="83"/>
      <c r="I139" s="83"/>
      <c r="J139" s="83"/>
      <c r="K139" s="83"/>
      <c r="L139" s="83"/>
    </row>
    <row r="140" spans="1:12" ht="12.75">
      <c r="A140" s="83"/>
      <c r="B140" s="83"/>
      <c r="C140" s="83"/>
      <c r="D140" s="83"/>
      <c r="E140" s="83"/>
      <c r="F140" s="83"/>
      <c r="G140" s="83"/>
      <c r="H140" s="83"/>
      <c r="I140" s="83"/>
      <c r="J140" s="83"/>
      <c r="K140" s="83"/>
      <c r="L140" s="83"/>
    </row>
    <row r="141" spans="1:12" ht="12.75">
      <c r="A141" s="83"/>
      <c r="B141" s="83"/>
      <c r="C141" s="83"/>
      <c r="D141" s="83"/>
      <c r="E141" s="83"/>
      <c r="F141" s="83"/>
      <c r="G141" s="83"/>
      <c r="H141" s="83"/>
      <c r="I141" s="83"/>
      <c r="J141" s="83"/>
      <c r="K141" s="83"/>
      <c r="L141" s="83"/>
    </row>
    <row r="142" spans="1:12" ht="12.75">
      <c r="A142" s="83"/>
      <c r="B142" s="83"/>
      <c r="C142" s="83"/>
      <c r="D142" s="83"/>
      <c r="E142" s="83"/>
      <c r="F142" s="83"/>
      <c r="G142" s="83"/>
      <c r="H142" s="83"/>
      <c r="I142" s="83"/>
      <c r="J142" s="83"/>
      <c r="K142" s="83"/>
      <c r="L142" s="83"/>
    </row>
    <row r="143" spans="1:12" ht="12.75">
      <c r="A143" s="83"/>
      <c r="B143" s="83"/>
      <c r="C143" s="83"/>
      <c r="D143" s="83"/>
      <c r="E143" s="83"/>
      <c r="F143" s="83"/>
      <c r="G143" s="83"/>
      <c r="H143" s="83"/>
      <c r="I143" s="83"/>
      <c r="J143" s="83"/>
      <c r="K143" s="83"/>
      <c r="L143" s="83"/>
    </row>
    <row r="144" spans="1:12" ht="12.75">
      <c r="A144" s="83"/>
      <c r="B144" s="83"/>
      <c r="C144" s="83"/>
      <c r="D144" s="83"/>
      <c r="E144" s="83"/>
      <c r="F144" s="83"/>
      <c r="G144" s="83"/>
      <c r="H144" s="83"/>
      <c r="I144" s="83"/>
      <c r="J144" s="83"/>
      <c r="K144" s="83"/>
      <c r="L144" s="83"/>
    </row>
    <row r="145" spans="1:12" ht="12.75">
      <c r="A145" s="83"/>
      <c r="B145" s="83"/>
      <c r="C145" s="83"/>
      <c r="D145" s="83"/>
      <c r="E145" s="83"/>
      <c r="F145" s="83"/>
      <c r="G145" s="83"/>
      <c r="H145" s="83"/>
      <c r="I145" s="83"/>
      <c r="J145" s="83"/>
      <c r="K145" s="83"/>
      <c r="L145" s="83"/>
    </row>
    <row r="146" spans="1:12" ht="12.75">
      <c r="A146" s="83"/>
      <c r="B146" s="83"/>
      <c r="C146" s="83"/>
      <c r="D146" s="83"/>
      <c r="E146" s="83"/>
      <c r="F146" s="83"/>
      <c r="G146" s="83"/>
      <c r="H146" s="83"/>
      <c r="I146" s="83"/>
      <c r="J146" s="83"/>
      <c r="K146" s="83"/>
      <c r="L146" s="83"/>
    </row>
    <row r="147" spans="1:12" ht="12.75">
      <c r="A147" s="83"/>
      <c r="B147" s="83"/>
      <c r="C147" s="83"/>
      <c r="D147" s="83"/>
      <c r="E147" s="83"/>
      <c r="F147" s="83"/>
      <c r="G147" s="83"/>
      <c r="H147" s="83"/>
      <c r="I147" s="83"/>
      <c r="J147" s="83"/>
      <c r="K147" s="83"/>
      <c r="L147" s="83"/>
    </row>
    <row r="148" spans="1:12" ht="12.75">
      <c r="A148" s="83"/>
      <c r="B148" s="83"/>
      <c r="C148" s="83"/>
      <c r="D148" s="83"/>
      <c r="E148" s="83"/>
      <c r="F148" s="83"/>
      <c r="G148" s="83"/>
      <c r="H148" s="83"/>
      <c r="I148" s="83"/>
      <c r="J148" s="83"/>
      <c r="K148" s="83"/>
      <c r="L148" s="83"/>
    </row>
    <row r="149" spans="1:12" ht="12.75">
      <c r="A149" s="83"/>
      <c r="B149" s="83"/>
      <c r="C149" s="83"/>
      <c r="D149" s="83"/>
      <c r="E149" s="83"/>
      <c r="F149" s="83"/>
      <c r="G149" s="83"/>
      <c r="H149" s="83"/>
      <c r="I149" s="83"/>
      <c r="J149" s="83"/>
      <c r="K149" s="83"/>
      <c r="L149" s="83"/>
    </row>
    <row r="150" spans="1:12" ht="12.75">
      <c r="A150" s="83"/>
      <c r="B150" s="83"/>
      <c r="C150" s="83"/>
      <c r="D150" s="83"/>
      <c r="E150" s="83"/>
      <c r="F150" s="83"/>
      <c r="G150" s="83"/>
      <c r="H150" s="83"/>
      <c r="I150" s="83"/>
      <c r="J150" s="83"/>
      <c r="K150" s="83"/>
      <c r="L150" s="83"/>
    </row>
    <row r="151" spans="1:12" ht="12.75">
      <c r="A151" s="83"/>
      <c r="B151" s="83"/>
      <c r="C151" s="83"/>
      <c r="D151" s="83"/>
      <c r="E151" s="83"/>
      <c r="F151" s="83"/>
      <c r="G151" s="83"/>
      <c r="H151" s="83"/>
      <c r="I151" s="83"/>
      <c r="J151" s="83"/>
      <c r="K151" s="83"/>
      <c r="L151" s="83"/>
    </row>
    <row r="152" spans="1:12" ht="12.75">
      <c r="A152" s="83"/>
      <c r="B152" s="83"/>
      <c r="C152" s="83"/>
      <c r="D152" s="83"/>
      <c r="E152" s="83"/>
      <c r="F152" s="83"/>
      <c r="G152" s="83"/>
      <c r="H152" s="83"/>
      <c r="I152" s="83"/>
      <c r="J152" s="83"/>
      <c r="K152" s="83"/>
      <c r="L152" s="83"/>
    </row>
    <row r="153" spans="1:12" ht="12.75">
      <c r="A153" s="83"/>
      <c r="B153" s="83"/>
      <c r="C153" s="83"/>
      <c r="D153" s="83"/>
      <c r="E153" s="83"/>
      <c r="F153" s="83"/>
      <c r="G153" s="83"/>
      <c r="H153" s="83"/>
      <c r="I153" s="83"/>
      <c r="J153" s="83"/>
      <c r="K153" s="83"/>
      <c r="L153" s="83"/>
    </row>
    <row r="154" spans="1:12" ht="12.75">
      <c r="A154" s="83"/>
      <c r="B154" s="83"/>
      <c r="C154" s="83"/>
      <c r="D154" s="83"/>
      <c r="E154" s="83"/>
      <c r="F154" s="83"/>
      <c r="G154" s="83"/>
      <c r="H154" s="83"/>
      <c r="I154" s="83"/>
      <c r="J154" s="83"/>
      <c r="K154" s="83"/>
      <c r="L154" s="83"/>
    </row>
    <row r="155" spans="1:12" ht="12.75">
      <c r="A155" s="83"/>
      <c r="B155" s="83"/>
      <c r="C155" s="83"/>
      <c r="D155" s="83"/>
      <c r="E155" s="83"/>
      <c r="F155" s="83"/>
      <c r="G155" s="83"/>
      <c r="H155" s="83"/>
      <c r="I155" s="83"/>
      <c r="J155" s="83"/>
      <c r="K155" s="83"/>
      <c r="L155" s="83"/>
    </row>
    <row r="156" spans="1:12" ht="12.75">
      <c r="A156" s="83"/>
      <c r="B156" s="83"/>
      <c r="C156" s="83"/>
      <c r="D156" s="83"/>
      <c r="E156" s="83"/>
      <c r="F156" s="83"/>
      <c r="G156" s="83"/>
      <c r="H156" s="83"/>
      <c r="I156" s="83"/>
      <c r="J156" s="83"/>
      <c r="K156" s="83"/>
      <c r="L156" s="83"/>
    </row>
    <row r="157" spans="1:12" ht="12.75">
      <c r="A157" s="83"/>
      <c r="B157" s="83"/>
      <c r="C157" s="83"/>
      <c r="D157" s="83"/>
      <c r="E157" s="83"/>
      <c r="F157" s="83"/>
      <c r="G157" s="83"/>
      <c r="H157" s="83"/>
      <c r="I157" s="83"/>
      <c r="J157" s="83"/>
      <c r="K157" s="83"/>
      <c r="L157" s="83"/>
    </row>
    <row r="158" spans="1:12" ht="12.75">
      <c r="A158" s="83"/>
      <c r="B158" s="83"/>
      <c r="C158" s="83"/>
      <c r="D158" s="83"/>
      <c r="E158" s="83"/>
      <c r="F158" s="83"/>
      <c r="G158" s="83"/>
      <c r="H158" s="83"/>
      <c r="I158" s="83"/>
      <c r="J158" s="83"/>
      <c r="K158" s="83"/>
      <c r="L158" s="83"/>
    </row>
    <row r="159" spans="1:12" ht="12.75">
      <c r="A159" s="83"/>
      <c r="B159" s="83"/>
      <c r="C159" s="83"/>
      <c r="D159" s="83"/>
      <c r="E159" s="83"/>
      <c r="F159" s="83"/>
      <c r="G159" s="83"/>
      <c r="H159" s="83"/>
      <c r="I159" s="83"/>
      <c r="J159" s="83"/>
      <c r="K159" s="83"/>
      <c r="L159" s="83"/>
    </row>
    <row r="160" spans="1:12" ht="12.75">
      <c r="A160" s="83"/>
      <c r="B160" s="83"/>
      <c r="C160" s="83"/>
      <c r="D160" s="83"/>
      <c r="E160" s="83"/>
      <c r="F160" s="83"/>
      <c r="G160" s="83"/>
      <c r="H160" s="83"/>
      <c r="I160" s="83"/>
      <c r="J160" s="83"/>
      <c r="K160" s="83"/>
      <c r="L160" s="83"/>
    </row>
    <row r="161" spans="1:12" ht="12.75">
      <c r="A161" s="83"/>
      <c r="B161" s="83"/>
      <c r="C161" s="83"/>
      <c r="D161" s="83"/>
      <c r="E161" s="83"/>
      <c r="F161" s="83"/>
      <c r="G161" s="83"/>
      <c r="H161" s="83"/>
      <c r="I161" s="83"/>
      <c r="J161" s="83"/>
      <c r="K161" s="83"/>
      <c r="L161" s="83"/>
    </row>
    <row r="162" spans="1:12" ht="12.75">
      <c r="A162" s="83"/>
      <c r="B162" s="83"/>
      <c r="C162" s="83"/>
      <c r="D162" s="83"/>
      <c r="E162" s="83"/>
      <c r="F162" s="83"/>
      <c r="G162" s="83"/>
      <c r="H162" s="83"/>
      <c r="I162" s="83"/>
      <c r="J162" s="83"/>
      <c r="K162" s="83"/>
      <c r="L162" s="83"/>
    </row>
    <row r="163" spans="1:12" ht="12.75">
      <c r="A163" s="83"/>
      <c r="B163" s="83"/>
      <c r="C163" s="83"/>
      <c r="D163" s="83"/>
      <c r="E163" s="83"/>
      <c r="F163" s="83"/>
      <c r="G163" s="83"/>
      <c r="H163" s="83"/>
      <c r="I163" s="83"/>
      <c r="J163" s="83"/>
      <c r="K163" s="83"/>
      <c r="L163" s="83"/>
    </row>
    <row r="164" spans="1:12" ht="12.75">
      <c r="A164" s="83"/>
      <c r="B164" s="83"/>
      <c r="C164" s="83"/>
      <c r="D164" s="83"/>
      <c r="E164" s="83"/>
      <c r="F164" s="83"/>
      <c r="G164" s="83"/>
      <c r="H164" s="83"/>
      <c r="I164" s="83"/>
      <c r="J164" s="83"/>
      <c r="K164" s="83"/>
      <c r="L164" s="83"/>
    </row>
    <row r="165" spans="1:12" ht="12.75">
      <c r="A165" s="83"/>
      <c r="B165" s="83"/>
      <c r="C165" s="83"/>
      <c r="D165" s="83"/>
      <c r="E165" s="83"/>
      <c r="F165" s="83"/>
      <c r="G165" s="83"/>
      <c r="H165" s="83"/>
      <c r="I165" s="83"/>
      <c r="J165" s="83"/>
      <c r="K165" s="83"/>
      <c r="L165" s="83"/>
    </row>
  </sheetData>
  <sheetProtection sheet="1" objects="1" scenarios="1"/>
  <mergeCells count="221">
    <mergeCell ref="E95:F95"/>
    <mergeCell ref="H95:J95"/>
    <mergeCell ref="K95:L95"/>
    <mergeCell ref="A98:D98"/>
    <mergeCell ref="E98:F98"/>
    <mergeCell ref="H98:J98"/>
    <mergeCell ref="K98:L98"/>
    <mergeCell ref="J97:L97"/>
    <mergeCell ref="A97:C97"/>
    <mergeCell ref="E97:I97"/>
    <mergeCell ref="K89:L89"/>
    <mergeCell ref="A92:D92"/>
    <mergeCell ref="E92:F92"/>
    <mergeCell ref="H92:J92"/>
    <mergeCell ref="K92:L92"/>
    <mergeCell ref="A89:D89"/>
    <mergeCell ref="E89:F89"/>
    <mergeCell ref="H89:J89"/>
    <mergeCell ref="A82:C82"/>
    <mergeCell ref="E82:I82"/>
    <mergeCell ref="J82:L82"/>
    <mergeCell ref="A80:D80"/>
    <mergeCell ref="E80:F80"/>
    <mergeCell ref="H80:J80"/>
    <mergeCell ref="A83:D83"/>
    <mergeCell ref="E83:F83"/>
    <mergeCell ref="H83:J83"/>
    <mergeCell ref="K83:L83"/>
    <mergeCell ref="A67:L67"/>
    <mergeCell ref="A68:L68"/>
    <mergeCell ref="A71:D71"/>
    <mergeCell ref="E71:F71"/>
    <mergeCell ref="H71:J71"/>
    <mergeCell ref="K71:L71"/>
    <mergeCell ref="J70:L70"/>
    <mergeCell ref="A70:C70"/>
    <mergeCell ref="E70:I70"/>
    <mergeCell ref="K59:L59"/>
    <mergeCell ref="A62:D62"/>
    <mergeCell ref="E62:F62"/>
    <mergeCell ref="H62:J62"/>
    <mergeCell ref="K62:L62"/>
    <mergeCell ref="A59:D59"/>
    <mergeCell ref="E59:F59"/>
    <mergeCell ref="H59:J59"/>
    <mergeCell ref="A34:L34"/>
    <mergeCell ref="A35:L35"/>
    <mergeCell ref="A38:D38"/>
    <mergeCell ref="E38:F38"/>
    <mergeCell ref="H38:J38"/>
    <mergeCell ref="K38:L38"/>
    <mergeCell ref="A37:C37"/>
    <mergeCell ref="E37:I37"/>
    <mergeCell ref="J37:L37"/>
    <mergeCell ref="A32:D32"/>
    <mergeCell ref="E32:F32"/>
    <mergeCell ref="H32:J32"/>
    <mergeCell ref="K32:L32"/>
    <mergeCell ref="H23:J23"/>
    <mergeCell ref="K23:L23"/>
    <mergeCell ref="A20:D20"/>
    <mergeCell ref="E20:F20"/>
    <mergeCell ref="H20:J20"/>
    <mergeCell ref="A23:D23"/>
    <mergeCell ref="E23:F23"/>
    <mergeCell ref="A8:D8"/>
    <mergeCell ref="J10:L10"/>
    <mergeCell ref="A17:D17"/>
    <mergeCell ref="E17:F17"/>
    <mergeCell ref="H17:J17"/>
    <mergeCell ref="K17:L17"/>
    <mergeCell ref="A13:C13"/>
    <mergeCell ref="E13:I13"/>
    <mergeCell ref="J13:L13"/>
    <mergeCell ref="A10:C10"/>
    <mergeCell ref="K5:L5"/>
    <mergeCell ref="H5:J5"/>
    <mergeCell ref="E8:F8"/>
    <mergeCell ref="H8:J8"/>
    <mergeCell ref="J7:L7"/>
    <mergeCell ref="K8:L8"/>
    <mergeCell ref="J1:L2"/>
    <mergeCell ref="J4:L4"/>
    <mergeCell ref="A1:I1"/>
    <mergeCell ref="A2:I2"/>
    <mergeCell ref="E4:I4"/>
    <mergeCell ref="A95:D95"/>
    <mergeCell ref="A88:C88"/>
    <mergeCell ref="E88:I88"/>
    <mergeCell ref="J88:L88"/>
    <mergeCell ref="J94:L94"/>
    <mergeCell ref="J91:L91"/>
    <mergeCell ref="A91:C91"/>
    <mergeCell ref="E91:I91"/>
    <mergeCell ref="A94:C94"/>
    <mergeCell ref="E94:I94"/>
    <mergeCell ref="A86:D86"/>
    <mergeCell ref="A85:C85"/>
    <mergeCell ref="E85:I85"/>
    <mergeCell ref="J85:L85"/>
    <mergeCell ref="E86:F86"/>
    <mergeCell ref="H86:J86"/>
    <mergeCell ref="K86:L86"/>
    <mergeCell ref="J79:L79"/>
    <mergeCell ref="A79:C79"/>
    <mergeCell ref="E79:I79"/>
    <mergeCell ref="K80:L80"/>
    <mergeCell ref="A77:D77"/>
    <mergeCell ref="E77:F77"/>
    <mergeCell ref="H77:J77"/>
    <mergeCell ref="K77:L77"/>
    <mergeCell ref="A76:C76"/>
    <mergeCell ref="E76:I76"/>
    <mergeCell ref="J76:L76"/>
    <mergeCell ref="A73:C73"/>
    <mergeCell ref="E73:I73"/>
    <mergeCell ref="J73:L73"/>
    <mergeCell ref="A74:D74"/>
    <mergeCell ref="E74:F74"/>
    <mergeCell ref="H74:J74"/>
    <mergeCell ref="K74:L74"/>
    <mergeCell ref="A65:D65"/>
    <mergeCell ref="E65:F65"/>
    <mergeCell ref="H65:J65"/>
    <mergeCell ref="K65:L65"/>
    <mergeCell ref="A64:C64"/>
    <mergeCell ref="E64:I64"/>
    <mergeCell ref="J64:L64"/>
    <mergeCell ref="A61:C61"/>
    <mergeCell ref="E61:I61"/>
    <mergeCell ref="J61:L61"/>
    <mergeCell ref="J58:L58"/>
    <mergeCell ref="A58:C58"/>
    <mergeCell ref="E58:I58"/>
    <mergeCell ref="A56:D56"/>
    <mergeCell ref="E56:F56"/>
    <mergeCell ref="H56:J56"/>
    <mergeCell ref="K56:L56"/>
    <mergeCell ref="A55:C55"/>
    <mergeCell ref="E55:I55"/>
    <mergeCell ref="J55:L55"/>
    <mergeCell ref="A52:C52"/>
    <mergeCell ref="E52:I52"/>
    <mergeCell ref="J52:L52"/>
    <mergeCell ref="A53:D53"/>
    <mergeCell ref="E53:F53"/>
    <mergeCell ref="H53:J53"/>
    <mergeCell ref="K53:L53"/>
    <mergeCell ref="A50:D50"/>
    <mergeCell ref="E50:F50"/>
    <mergeCell ref="H50:J50"/>
    <mergeCell ref="K50:L50"/>
    <mergeCell ref="J49:L49"/>
    <mergeCell ref="A49:C49"/>
    <mergeCell ref="E49:I49"/>
    <mergeCell ref="A47:D47"/>
    <mergeCell ref="E47:F47"/>
    <mergeCell ref="H47:J47"/>
    <mergeCell ref="K47:L47"/>
    <mergeCell ref="A46:C46"/>
    <mergeCell ref="E46:I46"/>
    <mergeCell ref="J46:L46"/>
    <mergeCell ref="A43:C43"/>
    <mergeCell ref="E43:I43"/>
    <mergeCell ref="J43:L43"/>
    <mergeCell ref="A44:D44"/>
    <mergeCell ref="E44:F44"/>
    <mergeCell ref="H44:J44"/>
    <mergeCell ref="K44:L44"/>
    <mergeCell ref="A40:C40"/>
    <mergeCell ref="E40:I40"/>
    <mergeCell ref="J40:L40"/>
    <mergeCell ref="E41:F41"/>
    <mergeCell ref="H41:J41"/>
    <mergeCell ref="K41:L41"/>
    <mergeCell ref="A41:D41"/>
    <mergeCell ref="K26:L26"/>
    <mergeCell ref="A31:C31"/>
    <mergeCell ref="E31:I31"/>
    <mergeCell ref="J31:L31"/>
    <mergeCell ref="A29:D29"/>
    <mergeCell ref="E29:F29"/>
    <mergeCell ref="H29:J29"/>
    <mergeCell ref="K29:L29"/>
    <mergeCell ref="E28:I28"/>
    <mergeCell ref="A26:D26"/>
    <mergeCell ref="E26:F26"/>
    <mergeCell ref="H26:J26"/>
    <mergeCell ref="K11:L11"/>
    <mergeCell ref="A25:C25"/>
    <mergeCell ref="E25:I25"/>
    <mergeCell ref="J25:L25"/>
    <mergeCell ref="A22:C22"/>
    <mergeCell ref="E22:I22"/>
    <mergeCell ref="J22:L22"/>
    <mergeCell ref="K20:L20"/>
    <mergeCell ref="A7:C7"/>
    <mergeCell ref="E7:I7"/>
    <mergeCell ref="A4:C4"/>
    <mergeCell ref="A5:D5"/>
    <mergeCell ref="E5:F5"/>
    <mergeCell ref="E10:I10"/>
    <mergeCell ref="A11:D11"/>
    <mergeCell ref="E11:F11"/>
    <mergeCell ref="A99:D100"/>
    <mergeCell ref="E99:F100"/>
    <mergeCell ref="G99:J100"/>
    <mergeCell ref="H11:J11"/>
    <mergeCell ref="J19:L19"/>
    <mergeCell ref="A19:C19"/>
    <mergeCell ref="E19:I19"/>
    <mergeCell ref="K99:L100"/>
    <mergeCell ref="A14:D14"/>
    <mergeCell ref="E14:F14"/>
    <mergeCell ref="H14:J14"/>
    <mergeCell ref="K14:L14"/>
    <mergeCell ref="A16:C16"/>
    <mergeCell ref="E16:I16"/>
    <mergeCell ref="J16:L16"/>
    <mergeCell ref="J28:L28"/>
    <mergeCell ref="A28:C28"/>
  </mergeCells>
  <printOptions/>
  <pageMargins left="0.3937007874015748" right="0" top="0.5905511811023623"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Foglio7">
    <tabColor indexed="51"/>
  </sheetPr>
  <dimension ref="A1:AK43"/>
  <sheetViews>
    <sheetView workbookViewId="0" topLeftCell="A1">
      <selection activeCell="B16" sqref="B16:D16"/>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1</v>
      </c>
      <c r="I4" s="910"/>
      <c r="J4" s="910"/>
      <c r="K4" s="911"/>
      <c r="L4" s="912" t="s">
        <v>275</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751">
        <v>0</v>
      </c>
      <c r="C14" s="752"/>
      <c r="D14" s="75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57">
        <v>0</v>
      </c>
      <c r="C16" s="758"/>
      <c r="D16" s="758"/>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43" ht="12.75">
      <c r="A43" t="s">
        <v>30</v>
      </c>
    </row>
  </sheetData>
  <sheetProtection sheet="1" objects="1" scenarios="1"/>
  <mergeCells count="121">
    <mergeCell ref="A24:I24"/>
    <mergeCell ref="J24:O24"/>
    <mergeCell ref="AB24:AK24"/>
    <mergeCell ref="P24:AA24"/>
    <mergeCell ref="P22:T22"/>
    <mergeCell ref="I19:O19"/>
    <mergeCell ref="I20:O20"/>
    <mergeCell ref="I21:O21"/>
    <mergeCell ref="I22:O22"/>
    <mergeCell ref="P19:T19"/>
    <mergeCell ref="P20:T20"/>
    <mergeCell ref="A4:G4"/>
    <mergeCell ref="H4:K4"/>
    <mergeCell ref="L4:AK4"/>
    <mergeCell ref="A19:H22"/>
    <mergeCell ref="Z13:AE13"/>
    <mergeCell ref="AF13:AK13"/>
    <mergeCell ref="B17:H17"/>
    <mergeCell ref="I17:M17"/>
    <mergeCell ref="N17:O17"/>
    <mergeCell ref="P21:T21"/>
    <mergeCell ref="Z14:AB14"/>
    <mergeCell ref="AC14:AE14"/>
    <mergeCell ref="AF14:AK14"/>
    <mergeCell ref="R14:T14"/>
    <mergeCell ref="N13:O13"/>
    <mergeCell ref="P13:Q13"/>
    <mergeCell ref="R13:T13"/>
    <mergeCell ref="U13:Y13"/>
    <mergeCell ref="R9:T9"/>
    <mergeCell ref="U9:Y9"/>
    <mergeCell ref="Z9:AE9"/>
    <mergeCell ref="AF9:AK9"/>
    <mergeCell ref="P9:Q9"/>
    <mergeCell ref="N10:O10"/>
    <mergeCell ref="P10:Q10"/>
    <mergeCell ref="B10:D10"/>
    <mergeCell ref="AF6:AK8"/>
    <mergeCell ref="Z11:AB11"/>
    <mergeCell ref="AF12:AK12"/>
    <mergeCell ref="Z12:AB12"/>
    <mergeCell ref="AF10:AK10"/>
    <mergeCell ref="AC11:AE11"/>
    <mergeCell ref="AC12:AE12"/>
    <mergeCell ref="AF11:AK11"/>
    <mergeCell ref="U12:Y12"/>
    <mergeCell ref="U14:Y14"/>
    <mergeCell ref="N7:O7"/>
    <mergeCell ref="N6:T6"/>
    <mergeCell ref="P7:Q7"/>
    <mergeCell ref="R7:T7"/>
    <mergeCell ref="N8:O8"/>
    <mergeCell ref="U11:Y11"/>
    <mergeCell ref="U6:Y8"/>
    <mergeCell ref="N14:O14"/>
    <mergeCell ref="L1:AK1"/>
    <mergeCell ref="L2:AK2"/>
    <mergeCell ref="R10:T10"/>
    <mergeCell ref="Z6:AE8"/>
    <mergeCell ref="I10:M10"/>
    <mergeCell ref="I6:M8"/>
    <mergeCell ref="U10:Y10"/>
    <mergeCell ref="Z10:AB10"/>
    <mergeCell ref="AC10:AE10"/>
    <mergeCell ref="R8:T8"/>
    <mergeCell ref="A6:A8"/>
    <mergeCell ref="E11:H11"/>
    <mergeCell ref="B11:D11"/>
    <mergeCell ref="A1:K1"/>
    <mergeCell ref="A2:K2"/>
    <mergeCell ref="B6:D8"/>
    <mergeCell ref="E6:H8"/>
    <mergeCell ref="A9:A12"/>
    <mergeCell ref="I9:M9"/>
    <mergeCell ref="I12:M12"/>
    <mergeCell ref="R11:T11"/>
    <mergeCell ref="R12:T12"/>
    <mergeCell ref="E10:H10"/>
    <mergeCell ref="I11:M11"/>
    <mergeCell ref="N11:O11"/>
    <mergeCell ref="N12:O12"/>
    <mergeCell ref="P8:Q8"/>
    <mergeCell ref="B12:D12"/>
    <mergeCell ref="E12:H12"/>
    <mergeCell ref="E14:H14"/>
    <mergeCell ref="I14:M14"/>
    <mergeCell ref="P14:Q14"/>
    <mergeCell ref="P11:Q11"/>
    <mergeCell ref="P12:Q12"/>
    <mergeCell ref="B9:H9"/>
    <mergeCell ref="N9:O9"/>
    <mergeCell ref="B16:D16"/>
    <mergeCell ref="E16:H16"/>
    <mergeCell ref="I16:M16"/>
    <mergeCell ref="A13:A16"/>
    <mergeCell ref="B13:H13"/>
    <mergeCell ref="I13:M13"/>
    <mergeCell ref="B15:D15"/>
    <mergeCell ref="E15:H15"/>
    <mergeCell ref="I15:M15"/>
    <mergeCell ref="N15:O15"/>
    <mergeCell ref="P15:Q15"/>
    <mergeCell ref="B14:D14"/>
    <mergeCell ref="U15:Y15"/>
    <mergeCell ref="R15:T15"/>
    <mergeCell ref="Z15:AB15"/>
    <mergeCell ref="AC15:AE15"/>
    <mergeCell ref="AF15:AK15"/>
    <mergeCell ref="Z16:AB16"/>
    <mergeCell ref="AC16:AE16"/>
    <mergeCell ref="AF16:AK16"/>
    <mergeCell ref="U19:AK22"/>
    <mergeCell ref="N16:O16"/>
    <mergeCell ref="P16:Q16"/>
    <mergeCell ref="R16:T16"/>
    <mergeCell ref="U16:Y16"/>
    <mergeCell ref="AF17:AK17"/>
    <mergeCell ref="P17:Q17"/>
    <mergeCell ref="R17:T17"/>
    <mergeCell ref="U17:Y17"/>
    <mergeCell ref="Z17:AE17"/>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9.xml><?xml version="1.0" encoding="utf-8"?>
<worksheet xmlns="http://schemas.openxmlformats.org/spreadsheetml/2006/main" xmlns:r="http://schemas.openxmlformats.org/officeDocument/2006/relationships">
  <sheetPr codeName="Foglio36">
    <tabColor indexed="51"/>
  </sheetPr>
  <dimension ref="A1:AK31"/>
  <sheetViews>
    <sheetView workbookViewId="0" topLeftCell="A1">
      <selection activeCell="B16" sqref="B16:D16"/>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792" t="s">
        <v>10</v>
      </c>
      <c r="B1" s="793"/>
      <c r="C1" s="793"/>
      <c r="D1" s="793"/>
      <c r="E1" s="793"/>
      <c r="F1" s="793"/>
      <c r="G1" s="793"/>
      <c r="H1" s="793"/>
      <c r="I1" s="793"/>
      <c r="J1" s="793"/>
      <c r="K1" s="794"/>
      <c r="L1" s="818" t="s">
        <v>65</v>
      </c>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20"/>
    </row>
    <row r="2" spans="1:37" ht="34.5" customHeight="1" thickBot="1" thickTop="1">
      <c r="A2" s="795" t="str">
        <f>Foglio0!D23</f>
        <v>2012/2013</v>
      </c>
      <c r="B2" s="796"/>
      <c r="C2" s="796"/>
      <c r="D2" s="796"/>
      <c r="E2" s="796"/>
      <c r="F2" s="796"/>
      <c r="G2" s="796"/>
      <c r="H2" s="796"/>
      <c r="I2" s="796"/>
      <c r="J2" s="796"/>
      <c r="K2" s="797"/>
      <c r="L2" s="821" t="s">
        <v>66</v>
      </c>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3"/>
    </row>
    <row r="3" s="2" customFormat="1" ht="4.5" customHeight="1" thickBot="1" thickTop="1"/>
    <row r="4" spans="1:37" ht="20.25" customHeight="1" thickBot="1" thickTop="1">
      <c r="A4" s="907" t="s">
        <v>81</v>
      </c>
      <c r="B4" s="908"/>
      <c r="C4" s="908"/>
      <c r="D4" s="908"/>
      <c r="E4" s="908"/>
      <c r="F4" s="908"/>
      <c r="G4" s="908"/>
      <c r="H4" s="909">
        <v>2</v>
      </c>
      <c r="I4" s="910"/>
      <c r="J4" s="910"/>
      <c r="K4" s="911"/>
      <c r="L4" s="912" t="s">
        <v>276</v>
      </c>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4"/>
    </row>
    <row r="5" ht="4.5" customHeight="1" thickBot="1" thickTop="1"/>
    <row r="6" spans="1:37" ht="19.5" customHeight="1" thickBot="1" thickTop="1">
      <c r="A6" s="790" t="s">
        <v>67</v>
      </c>
      <c r="B6" s="798" t="s">
        <v>68</v>
      </c>
      <c r="C6" s="799"/>
      <c r="D6" s="800"/>
      <c r="E6" s="807" t="s">
        <v>23</v>
      </c>
      <c r="F6" s="808"/>
      <c r="G6" s="808"/>
      <c r="H6" s="809"/>
      <c r="I6" s="807" t="s">
        <v>69</v>
      </c>
      <c r="J6" s="808"/>
      <c r="K6" s="808"/>
      <c r="L6" s="808"/>
      <c r="M6" s="809"/>
      <c r="N6" s="853" t="s">
        <v>70</v>
      </c>
      <c r="O6" s="853"/>
      <c r="P6" s="853"/>
      <c r="Q6" s="853"/>
      <c r="R6" s="853"/>
      <c r="S6" s="853"/>
      <c r="T6" s="853"/>
      <c r="U6" s="856" t="s">
        <v>71</v>
      </c>
      <c r="V6" s="857"/>
      <c r="W6" s="857"/>
      <c r="X6" s="857"/>
      <c r="Y6" s="858"/>
      <c r="Z6" s="826" t="s">
        <v>72</v>
      </c>
      <c r="AA6" s="827"/>
      <c r="AB6" s="827"/>
      <c r="AC6" s="827"/>
      <c r="AD6" s="827"/>
      <c r="AE6" s="828"/>
      <c r="AF6" s="863" t="s">
        <v>73</v>
      </c>
      <c r="AG6" s="864"/>
      <c r="AH6" s="864"/>
      <c r="AI6" s="864"/>
      <c r="AJ6" s="864"/>
      <c r="AK6" s="865"/>
    </row>
    <row r="7" spans="1:37" ht="14.25" customHeight="1" thickBot="1" thickTop="1">
      <c r="A7" s="791"/>
      <c r="B7" s="801"/>
      <c r="C7" s="802"/>
      <c r="D7" s="803"/>
      <c r="E7" s="810"/>
      <c r="F7" s="811"/>
      <c r="G7" s="811"/>
      <c r="H7" s="812"/>
      <c r="I7" s="810"/>
      <c r="J7" s="811"/>
      <c r="K7" s="811"/>
      <c r="L7" s="811"/>
      <c r="M7" s="812"/>
      <c r="N7" s="851" t="s">
        <v>27</v>
      </c>
      <c r="O7" s="852"/>
      <c r="P7" s="852" t="s">
        <v>2</v>
      </c>
      <c r="Q7" s="852"/>
      <c r="R7" s="852" t="s">
        <v>26</v>
      </c>
      <c r="S7" s="852"/>
      <c r="T7" s="854"/>
      <c r="U7" s="856"/>
      <c r="V7" s="857"/>
      <c r="W7" s="857"/>
      <c r="X7" s="857"/>
      <c r="Y7" s="858"/>
      <c r="Z7" s="829"/>
      <c r="AA7" s="830"/>
      <c r="AB7" s="830"/>
      <c r="AC7" s="830"/>
      <c r="AD7" s="830"/>
      <c r="AE7" s="831"/>
      <c r="AF7" s="866"/>
      <c r="AG7" s="867"/>
      <c r="AH7" s="867"/>
      <c r="AI7" s="867"/>
      <c r="AJ7" s="867"/>
      <c r="AK7" s="868"/>
    </row>
    <row r="8" spans="1:37" ht="14.25" customHeight="1" thickBot="1" thickTop="1">
      <c r="A8" s="791"/>
      <c r="B8" s="804"/>
      <c r="C8" s="805"/>
      <c r="D8" s="806"/>
      <c r="E8" s="804"/>
      <c r="F8" s="805"/>
      <c r="G8" s="805"/>
      <c r="H8" s="806"/>
      <c r="I8" s="804"/>
      <c r="J8" s="805"/>
      <c r="K8" s="805"/>
      <c r="L8" s="805"/>
      <c r="M8" s="806"/>
      <c r="N8" s="855">
        <f>Foglio0!C7</f>
        <v>0.088</v>
      </c>
      <c r="O8" s="777"/>
      <c r="P8" s="777">
        <f>Foglio0!H7</f>
        <v>0.0035</v>
      </c>
      <c r="Q8" s="777"/>
      <c r="R8" s="847">
        <f>Foglio0!F5</f>
        <v>9.15</v>
      </c>
      <c r="S8" s="847"/>
      <c r="T8" s="848"/>
      <c r="U8" s="859"/>
      <c r="V8" s="860"/>
      <c r="W8" s="860"/>
      <c r="X8" s="860"/>
      <c r="Y8" s="861"/>
      <c r="Z8" s="832"/>
      <c r="AA8" s="833"/>
      <c r="AB8" s="833"/>
      <c r="AC8" s="833"/>
      <c r="AD8" s="833"/>
      <c r="AE8" s="834"/>
      <c r="AF8" s="869"/>
      <c r="AG8" s="870"/>
      <c r="AH8" s="870"/>
      <c r="AI8" s="870"/>
      <c r="AJ8" s="870"/>
      <c r="AK8" s="871"/>
    </row>
    <row r="9" spans="1:37" ht="16.5" customHeight="1" thickBot="1" thickTop="1">
      <c r="A9" s="813" t="s">
        <v>49</v>
      </c>
      <c r="B9" s="784" t="s">
        <v>34</v>
      </c>
      <c r="C9" s="785"/>
      <c r="D9" s="785"/>
      <c r="E9" s="785"/>
      <c r="F9" s="785"/>
      <c r="G9" s="785"/>
      <c r="H9" s="786"/>
      <c r="I9" s="816">
        <f>ROUND(I10+I11+I12,2)</f>
        <v>0</v>
      </c>
      <c r="J9" s="816"/>
      <c r="K9" s="816"/>
      <c r="L9" s="816"/>
      <c r="M9" s="817"/>
      <c r="N9" s="787">
        <f>ROUND(N10+N11+N12,2)</f>
        <v>0</v>
      </c>
      <c r="O9" s="788"/>
      <c r="P9" s="877">
        <f>ROUND(P10+P11+P12,2)</f>
        <v>0</v>
      </c>
      <c r="Q9" s="878"/>
      <c r="R9" s="878">
        <f>ROUND(R10+R11+R12,2)</f>
        <v>0</v>
      </c>
      <c r="S9" s="878"/>
      <c r="T9" s="883"/>
      <c r="U9" s="884">
        <f>ROUND(U10+U11+U12,2)</f>
        <v>0</v>
      </c>
      <c r="V9" s="885"/>
      <c r="W9" s="885"/>
      <c r="X9" s="885"/>
      <c r="Y9" s="886"/>
      <c r="Z9" s="887">
        <f>ROUND(AC10+AC11+AC12,2)</f>
        <v>0</v>
      </c>
      <c r="AA9" s="888"/>
      <c r="AB9" s="888"/>
      <c r="AC9" s="888"/>
      <c r="AD9" s="888"/>
      <c r="AE9" s="889"/>
      <c r="AF9" s="887">
        <f>ROUND(AF10+AF11+AF12,2)</f>
        <v>0</v>
      </c>
      <c r="AG9" s="888"/>
      <c r="AH9" s="888"/>
      <c r="AI9" s="888"/>
      <c r="AJ9" s="888"/>
      <c r="AK9" s="889"/>
    </row>
    <row r="10" spans="1:37" ht="28.5" customHeight="1" thickTop="1">
      <c r="A10" s="814"/>
      <c r="B10" s="881">
        <v>0</v>
      </c>
      <c r="C10" s="882"/>
      <c r="D10" s="882"/>
      <c r="E10" s="789">
        <f>Foglio0!H34</f>
        <v>50</v>
      </c>
      <c r="F10" s="789"/>
      <c r="G10" s="789"/>
      <c r="H10" s="789"/>
      <c r="I10" s="835">
        <f>ROUND(B10*E10,2)</f>
        <v>0</v>
      </c>
      <c r="J10" s="836"/>
      <c r="K10" s="836"/>
      <c r="L10" s="836"/>
      <c r="M10" s="837"/>
      <c r="N10" s="879">
        <f>ROUND(I10*N8,2)</f>
        <v>0</v>
      </c>
      <c r="O10" s="824"/>
      <c r="P10" s="880">
        <f>ROUND(I10*P8,2)</f>
        <v>0</v>
      </c>
      <c r="Q10" s="824"/>
      <c r="R10" s="824">
        <f>ROUND(N10+P10,2)</f>
        <v>0</v>
      </c>
      <c r="S10" s="824"/>
      <c r="T10" s="825"/>
      <c r="U10" s="838">
        <f>ROUND(I10-R10,2)</f>
        <v>0</v>
      </c>
      <c r="V10" s="839"/>
      <c r="W10" s="839"/>
      <c r="X10" s="839"/>
      <c r="Y10" s="840"/>
      <c r="Z10" s="841">
        <f>Foglio0!D29</f>
        <v>0.27</v>
      </c>
      <c r="AA10" s="842"/>
      <c r="AB10" s="843"/>
      <c r="AC10" s="844">
        <f>ROUND(U10*Z10,2)</f>
        <v>0</v>
      </c>
      <c r="AD10" s="845"/>
      <c r="AE10" s="846"/>
      <c r="AF10" s="874">
        <f>ROUND(U10-AC10,2)</f>
        <v>0</v>
      </c>
      <c r="AG10" s="875"/>
      <c r="AH10" s="875"/>
      <c r="AI10" s="875"/>
      <c r="AJ10" s="875"/>
      <c r="AK10" s="876"/>
    </row>
    <row r="11" spans="1:37" ht="27.75">
      <c r="A11" s="814"/>
      <c r="B11" s="771">
        <v>0</v>
      </c>
      <c r="C11" s="772"/>
      <c r="D11" s="772"/>
      <c r="E11" s="773">
        <f>Foglio0!H36</f>
        <v>35</v>
      </c>
      <c r="F11" s="773"/>
      <c r="G11" s="773"/>
      <c r="H11" s="773"/>
      <c r="I11" s="774">
        <f>ROUND(B11*E11,2)</f>
        <v>0</v>
      </c>
      <c r="J11" s="775"/>
      <c r="K11" s="775"/>
      <c r="L11" s="775"/>
      <c r="M11" s="776"/>
      <c r="N11" s="748">
        <f>ROUND(I11*N8,2)</f>
        <v>0</v>
      </c>
      <c r="O11" s="749"/>
      <c r="P11" s="750">
        <f>ROUND(I11*P8,2)</f>
        <v>0</v>
      </c>
      <c r="Q11" s="749"/>
      <c r="R11" s="749">
        <f>ROUND(N11+P11,2)</f>
        <v>0</v>
      </c>
      <c r="S11" s="749"/>
      <c r="T11" s="756"/>
      <c r="U11" s="753">
        <f>ROUND(I11-R11,2)</f>
        <v>0</v>
      </c>
      <c r="V11" s="754"/>
      <c r="W11" s="754"/>
      <c r="X11" s="754"/>
      <c r="Y11" s="755"/>
      <c r="Z11" s="730">
        <f>Foglio0!D29</f>
        <v>0.27</v>
      </c>
      <c r="AA11" s="731"/>
      <c r="AB11" s="872"/>
      <c r="AC11" s="733">
        <f>ROUND(U11*Z11,2)</f>
        <v>0</v>
      </c>
      <c r="AD11" s="734"/>
      <c r="AE11" s="735"/>
      <c r="AF11" s="736">
        <f>ROUND(U11-AC11,2)</f>
        <v>0</v>
      </c>
      <c r="AG11" s="737"/>
      <c r="AH11" s="737"/>
      <c r="AI11" s="737"/>
      <c r="AJ11" s="737"/>
      <c r="AK11" s="738"/>
    </row>
    <row r="12" spans="1:37" ht="28.5" thickBot="1">
      <c r="A12" s="815"/>
      <c r="B12" s="771">
        <v>0</v>
      </c>
      <c r="C12" s="772"/>
      <c r="D12" s="772"/>
      <c r="E12" s="773">
        <f>Foglio0!H38</f>
        <v>17.5</v>
      </c>
      <c r="F12" s="773"/>
      <c r="G12" s="773"/>
      <c r="H12" s="773"/>
      <c r="I12" s="774">
        <f>ROUND(B12*E12,2)</f>
        <v>0</v>
      </c>
      <c r="J12" s="775"/>
      <c r="K12" s="775"/>
      <c r="L12" s="775"/>
      <c r="M12" s="776"/>
      <c r="N12" s="748">
        <f>ROUND(I12*N8,2)</f>
        <v>0</v>
      </c>
      <c r="O12" s="749"/>
      <c r="P12" s="750">
        <f>ROUND(I12*P8,2)</f>
        <v>0</v>
      </c>
      <c r="Q12" s="749"/>
      <c r="R12" s="749">
        <f>ROUND(N12+P12,2)</f>
        <v>0</v>
      </c>
      <c r="S12" s="749"/>
      <c r="T12" s="756"/>
      <c r="U12" s="753">
        <f>ROUND(I12-R12,2)</f>
        <v>0</v>
      </c>
      <c r="V12" s="754"/>
      <c r="W12" s="754"/>
      <c r="X12" s="754"/>
      <c r="Y12" s="755"/>
      <c r="Z12" s="739">
        <f>Foglio0!D29</f>
        <v>0.27</v>
      </c>
      <c r="AA12" s="740"/>
      <c r="AB12" s="873"/>
      <c r="AC12" s="733">
        <f>ROUND(U12*Z12,2)</f>
        <v>0</v>
      </c>
      <c r="AD12" s="734"/>
      <c r="AE12" s="735"/>
      <c r="AF12" s="736">
        <f>ROUND(U12-AC12,2)</f>
        <v>0</v>
      </c>
      <c r="AG12" s="737"/>
      <c r="AH12" s="737"/>
      <c r="AI12" s="737"/>
      <c r="AJ12" s="737"/>
      <c r="AK12" s="738"/>
    </row>
    <row r="13" spans="1:37" ht="16.5" customHeight="1" thickBot="1" thickTop="1">
      <c r="A13" s="763" t="s">
        <v>74</v>
      </c>
      <c r="B13" s="766" t="s">
        <v>34</v>
      </c>
      <c r="C13" s="767"/>
      <c r="D13" s="767"/>
      <c r="E13" s="767"/>
      <c r="F13" s="767"/>
      <c r="G13" s="767"/>
      <c r="H13" s="768"/>
      <c r="I13" s="769">
        <f>ROUND(I14+I15+I16,2)</f>
        <v>0</v>
      </c>
      <c r="J13" s="769"/>
      <c r="K13" s="769"/>
      <c r="L13" s="769"/>
      <c r="M13" s="770"/>
      <c r="N13" s="890">
        <f>ROUND(N14+N15+N16,2)</f>
        <v>0</v>
      </c>
      <c r="O13" s="891"/>
      <c r="P13" s="892">
        <f>ROUND(P14+P15+P16,2)</f>
        <v>0</v>
      </c>
      <c r="Q13" s="891"/>
      <c r="R13" s="891">
        <f>ROUND(R14+R15+R16,2)</f>
        <v>0</v>
      </c>
      <c r="S13" s="891"/>
      <c r="T13" s="893"/>
      <c r="U13" s="894">
        <f>ROUND(U14+U15+U16,2)</f>
        <v>0</v>
      </c>
      <c r="V13" s="895"/>
      <c r="W13" s="895"/>
      <c r="X13" s="895"/>
      <c r="Y13" s="896"/>
      <c r="Z13" s="894">
        <f>ROUND(AC14+AC15+AC16,2)</f>
        <v>0</v>
      </c>
      <c r="AA13" s="895"/>
      <c r="AB13" s="895"/>
      <c r="AC13" s="895"/>
      <c r="AD13" s="895"/>
      <c r="AE13" s="896"/>
      <c r="AF13" s="894">
        <f>ROUND(AF14+AF15+AF16,2)</f>
        <v>0</v>
      </c>
      <c r="AG13" s="895"/>
      <c r="AH13" s="895"/>
      <c r="AI13" s="895"/>
      <c r="AJ13" s="895"/>
      <c r="AK13" s="896"/>
    </row>
    <row r="14" spans="1:37" ht="28.5" customHeight="1" thickTop="1">
      <c r="A14" s="764"/>
      <c r="B14" s="881">
        <v>0</v>
      </c>
      <c r="C14" s="882"/>
      <c r="D14" s="882"/>
      <c r="E14" s="778">
        <f>Foglio0!H40</f>
        <v>16.5</v>
      </c>
      <c r="F14" s="778"/>
      <c r="G14" s="778"/>
      <c r="H14" s="778"/>
      <c r="I14" s="779">
        <f>ROUND(B14*E14,2)</f>
        <v>0</v>
      </c>
      <c r="J14" s="780"/>
      <c r="K14" s="780"/>
      <c r="L14" s="780"/>
      <c r="M14" s="781"/>
      <c r="N14" s="862">
        <f>ROUND(I14*N8,2)</f>
        <v>0</v>
      </c>
      <c r="O14" s="783"/>
      <c r="P14" s="782">
        <f>ROUND(I14*P8,2)</f>
        <v>0</v>
      </c>
      <c r="Q14" s="783"/>
      <c r="R14" s="783">
        <f>ROUND(N14+P14,2)</f>
        <v>0</v>
      </c>
      <c r="S14" s="783"/>
      <c r="T14" s="906"/>
      <c r="U14" s="849">
        <f>ROUND(I14-R14,2)</f>
        <v>0</v>
      </c>
      <c r="V14" s="214"/>
      <c r="W14" s="214"/>
      <c r="X14" s="214"/>
      <c r="Y14" s="850"/>
      <c r="Z14" s="897">
        <f>Foglio0!D29</f>
        <v>0.27</v>
      </c>
      <c r="AA14" s="898"/>
      <c r="AB14" s="899"/>
      <c r="AC14" s="900">
        <f>ROUND(U14*Z14,2)</f>
        <v>0</v>
      </c>
      <c r="AD14" s="901"/>
      <c r="AE14" s="902"/>
      <c r="AF14" s="903">
        <f>ROUND(U14-AC14,2)</f>
        <v>0</v>
      </c>
      <c r="AG14" s="904"/>
      <c r="AH14" s="904"/>
      <c r="AI14" s="904"/>
      <c r="AJ14" s="904"/>
      <c r="AK14" s="905"/>
    </row>
    <row r="15" spans="1:37" ht="27.75">
      <c r="A15" s="764"/>
      <c r="B15" s="771">
        <v>0</v>
      </c>
      <c r="C15" s="772"/>
      <c r="D15" s="772"/>
      <c r="E15" s="773">
        <f>Foglio0!H42</f>
        <v>14.5</v>
      </c>
      <c r="F15" s="773"/>
      <c r="G15" s="773"/>
      <c r="H15" s="773"/>
      <c r="I15" s="774">
        <f>ROUND(B15*E15,2)</f>
        <v>0</v>
      </c>
      <c r="J15" s="775"/>
      <c r="K15" s="775"/>
      <c r="L15" s="775"/>
      <c r="M15" s="776"/>
      <c r="N15" s="748">
        <f>ROUND(I15*N8,2)</f>
        <v>0</v>
      </c>
      <c r="O15" s="749"/>
      <c r="P15" s="750">
        <f>ROUND(I15*P8,2)</f>
        <v>0</v>
      </c>
      <c r="Q15" s="749"/>
      <c r="R15" s="749">
        <f>ROUND(N15+P15,2)</f>
        <v>0</v>
      </c>
      <c r="S15" s="749"/>
      <c r="T15" s="756"/>
      <c r="U15" s="753">
        <f>ROUND(I15-R15,2)</f>
        <v>0</v>
      </c>
      <c r="V15" s="754"/>
      <c r="W15" s="754"/>
      <c r="X15" s="754"/>
      <c r="Y15" s="755"/>
      <c r="Z15" s="730">
        <f>Foglio0!D29</f>
        <v>0.27</v>
      </c>
      <c r="AA15" s="731"/>
      <c r="AB15" s="732"/>
      <c r="AC15" s="733">
        <f>ROUND(U15*Z15,2)</f>
        <v>0</v>
      </c>
      <c r="AD15" s="734"/>
      <c r="AE15" s="735"/>
      <c r="AF15" s="736">
        <f>ROUND(U15-AC15,2)</f>
        <v>0</v>
      </c>
      <c r="AG15" s="737"/>
      <c r="AH15" s="737"/>
      <c r="AI15" s="737"/>
      <c r="AJ15" s="737"/>
      <c r="AK15" s="738"/>
    </row>
    <row r="16" spans="1:37" ht="28.5" thickBot="1">
      <c r="A16" s="765"/>
      <c r="B16" s="771">
        <v>0</v>
      </c>
      <c r="C16" s="772"/>
      <c r="D16" s="772"/>
      <c r="E16" s="759">
        <f>Foglio0!H44</f>
        <v>12.5</v>
      </c>
      <c r="F16" s="759"/>
      <c r="G16" s="759"/>
      <c r="H16" s="759"/>
      <c r="I16" s="760">
        <f>ROUND(B16*E16,2)</f>
        <v>0</v>
      </c>
      <c r="J16" s="761"/>
      <c r="K16" s="761"/>
      <c r="L16" s="761"/>
      <c r="M16" s="762"/>
      <c r="N16" s="713">
        <f>ROUND(I16*N8,2)</f>
        <v>0</v>
      </c>
      <c r="O16" s="714"/>
      <c r="P16" s="715">
        <f>ROUND(I16*P8,2)</f>
        <v>0</v>
      </c>
      <c r="Q16" s="714"/>
      <c r="R16" s="714">
        <f>ROUND(N16+P16,2)</f>
        <v>0</v>
      </c>
      <c r="S16" s="714"/>
      <c r="T16" s="716"/>
      <c r="U16" s="717">
        <f>ROUND(I16-R16,2)</f>
        <v>0</v>
      </c>
      <c r="V16" s="718"/>
      <c r="W16" s="718"/>
      <c r="X16" s="718"/>
      <c r="Y16" s="719"/>
      <c r="Z16" s="739">
        <v>0.27</v>
      </c>
      <c r="AA16" s="740"/>
      <c r="AB16" s="741"/>
      <c r="AC16" s="742">
        <f>ROUND(U16*Z16,2)</f>
        <v>0</v>
      </c>
      <c r="AD16" s="743"/>
      <c r="AE16" s="744"/>
      <c r="AF16" s="745">
        <f>ROUND(U16-AC16,2)</f>
        <v>0</v>
      </c>
      <c r="AG16" s="746"/>
      <c r="AH16" s="746"/>
      <c r="AI16" s="746"/>
      <c r="AJ16" s="746"/>
      <c r="AK16" s="747"/>
    </row>
    <row r="17" spans="2:37" ht="28.5" thickBot="1" thickTop="1">
      <c r="B17" s="916" t="s">
        <v>34</v>
      </c>
      <c r="C17" s="917"/>
      <c r="D17" s="917"/>
      <c r="E17" s="917"/>
      <c r="F17" s="917"/>
      <c r="G17" s="917"/>
      <c r="H17" s="918"/>
      <c r="I17" s="919">
        <f>ROUND(I10+I11+I12+I14+I15+I16,2)</f>
        <v>0</v>
      </c>
      <c r="J17" s="919"/>
      <c r="K17" s="919"/>
      <c r="L17" s="919"/>
      <c r="M17" s="920"/>
      <c r="N17" s="921">
        <f>ROUND(N10+N11+N12+N14+N15+N16,2)</f>
        <v>0</v>
      </c>
      <c r="O17" s="725"/>
      <c r="P17" s="723">
        <f>ROUND(P10+P11+P12+P14+P15+P16,2)</f>
        <v>0</v>
      </c>
      <c r="Q17" s="724"/>
      <c r="R17" s="725">
        <f>ROUND(R10+R11+R12+R14+R15+R16,2)</f>
        <v>0</v>
      </c>
      <c r="S17" s="725"/>
      <c r="T17" s="726"/>
      <c r="U17" s="727">
        <f>ROUND(U10+U11+U12+U14+U15+U16,2)</f>
        <v>0</v>
      </c>
      <c r="V17" s="728"/>
      <c r="W17" s="728"/>
      <c r="X17" s="728"/>
      <c r="Y17" s="729"/>
      <c r="Z17" s="727">
        <f>ROUND(AC10+AC11+AC12+AC14+AC15+AC16,2)</f>
        <v>0</v>
      </c>
      <c r="AA17" s="728"/>
      <c r="AB17" s="728"/>
      <c r="AC17" s="728"/>
      <c r="AD17" s="728"/>
      <c r="AE17" s="729"/>
      <c r="AF17" s="720">
        <f>ROUND(AF10+AF11+AF12+AF14+AF15+AF16,2)</f>
        <v>0</v>
      </c>
      <c r="AG17" s="721"/>
      <c r="AH17" s="721"/>
      <c r="AI17" s="721"/>
      <c r="AJ17" s="721"/>
      <c r="AK17" s="722"/>
    </row>
    <row r="18" ht="12" customHeight="1" thickBot="1" thickTop="1"/>
    <row r="19" spans="1:37" ht="24" customHeight="1" thickBot="1" thickTop="1">
      <c r="A19" s="915" t="s">
        <v>75</v>
      </c>
      <c r="B19" s="915"/>
      <c r="C19" s="915"/>
      <c r="D19" s="915"/>
      <c r="E19" s="915"/>
      <c r="F19" s="915"/>
      <c r="G19" s="915"/>
      <c r="H19" s="915"/>
      <c r="I19" s="924" t="s">
        <v>46</v>
      </c>
      <c r="J19" s="924"/>
      <c r="K19" s="924"/>
      <c r="L19" s="924"/>
      <c r="M19" s="924"/>
      <c r="N19" s="924"/>
      <c r="O19" s="924"/>
      <c r="P19" s="922">
        <f>ROUND(AF17,2)</f>
        <v>0</v>
      </c>
      <c r="Q19" s="923"/>
      <c r="R19" s="923"/>
      <c r="S19" s="923"/>
      <c r="T19" s="923"/>
      <c r="U19" s="701">
        <f>ROUND(P19+P20+P21+P22,2)</f>
        <v>0</v>
      </c>
      <c r="V19" s="702"/>
      <c r="W19" s="702"/>
      <c r="X19" s="702"/>
      <c r="Y19" s="702"/>
      <c r="Z19" s="702"/>
      <c r="AA19" s="702"/>
      <c r="AB19" s="703"/>
      <c r="AC19" s="703"/>
      <c r="AD19" s="703"/>
      <c r="AE19" s="703"/>
      <c r="AF19" s="703"/>
      <c r="AG19" s="703"/>
      <c r="AH19" s="703"/>
      <c r="AI19" s="703"/>
      <c r="AJ19" s="703"/>
      <c r="AK19" s="704"/>
    </row>
    <row r="20" spans="1:37" ht="24" customHeight="1" thickBot="1" thickTop="1">
      <c r="A20" s="915"/>
      <c r="B20" s="915"/>
      <c r="C20" s="915"/>
      <c r="D20" s="915"/>
      <c r="E20" s="915"/>
      <c r="F20" s="915"/>
      <c r="G20" s="915"/>
      <c r="H20" s="915"/>
      <c r="I20" s="924" t="s">
        <v>76</v>
      </c>
      <c r="J20" s="924"/>
      <c r="K20" s="924"/>
      <c r="L20" s="924"/>
      <c r="M20" s="924"/>
      <c r="N20" s="924"/>
      <c r="O20" s="924"/>
      <c r="P20" s="922">
        <f>ROUND(Z17,2)</f>
        <v>0</v>
      </c>
      <c r="Q20" s="923"/>
      <c r="R20" s="923"/>
      <c r="S20" s="923"/>
      <c r="T20" s="923"/>
      <c r="U20" s="705"/>
      <c r="V20" s="706"/>
      <c r="W20" s="706"/>
      <c r="X20" s="706"/>
      <c r="Y20" s="706"/>
      <c r="Z20" s="706"/>
      <c r="AA20" s="706"/>
      <c r="AB20" s="707"/>
      <c r="AC20" s="707"/>
      <c r="AD20" s="707"/>
      <c r="AE20" s="707"/>
      <c r="AF20" s="707"/>
      <c r="AG20" s="707"/>
      <c r="AH20" s="707"/>
      <c r="AI20" s="707"/>
      <c r="AJ20" s="707"/>
      <c r="AK20" s="708"/>
    </row>
    <row r="21" spans="1:37" ht="24" customHeight="1" thickBot="1" thickTop="1">
      <c r="A21" s="915"/>
      <c r="B21" s="915"/>
      <c r="C21" s="915"/>
      <c r="D21" s="915"/>
      <c r="E21" s="915"/>
      <c r="F21" s="915"/>
      <c r="G21" s="915"/>
      <c r="H21" s="915"/>
      <c r="I21" s="924" t="s">
        <v>77</v>
      </c>
      <c r="J21" s="924"/>
      <c r="K21" s="924"/>
      <c r="L21" s="924"/>
      <c r="M21" s="924"/>
      <c r="N21" s="924"/>
      <c r="O21" s="924"/>
      <c r="P21" s="922">
        <f>ROUND(N17,2)</f>
        <v>0</v>
      </c>
      <c r="Q21" s="923"/>
      <c r="R21" s="923"/>
      <c r="S21" s="923"/>
      <c r="T21" s="923"/>
      <c r="U21" s="705"/>
      <c r="V21" s="706"/>
      <c r="W21" s="706"/>
      <c r="X21" s="706"/>
      <c r="Y21" s="706"/>
      <c r="Z21" s="706"/>
      <c r="AA21" s="706"/>
      <c r="AB21" s="707"/>
      <c r="AC21" s="707"/>
      <c r="AD21" s="707"/>
      <c r="AE21" s="707"/>
      <c r="AF21" s="707"/>
      <c r="AG21" s="707"/>
      <c r="AH21" s="707"/>
      <c r="AI21" s="707"/>
      <c r="AJ21" s="707"/>
      <c r="AK21" s="708"/>
    </row>
    <row r="22" spans="1:37" ht="24" customHeight="1" thickBot="1" thickTop="1">
      <c r="A22" s="915"/>
      <c r="B22" s="915"/>
      <c r="C22" s="915"/>
      <c r="D22" s="915"/>
      <c r="E22" s="915"/>
      <c r="F22" s="915"/>
      <c r="G22" s="915"/>
      <c r="H22" s="915"/>
      <c r="I22" s="924" t="s">
        <v>78</v>
      </c>
      <c r="J22" s="924"/>
      <c r="K22" s="924"/>
      <c r="L22" s="924"/>
      <c r="M22" s="924"/>
      <c r="N22" s="924"/>
      <c r="O22" s="924"/>
      <c r="P22" s="922">
        <f>ROUND(P17,2)</f>
        <v>0</v>
      </c>
      <c r="Q22" s="923"/>
      <c r="R22" s="923"/>
      <c r="S22" s="923"/>
      <c r="T22" s="923"/>
      <c r="U22" s="709"/>
      <c r="V22" s="710"/>
      <c r="W22" s="710"/>
      <c r="X22" s="710"/>
      <c r="Y22" s="710"/>
      <c r="Z22" s="710"/>
      <c r="AA22" s="710"/>
      <c r="AB22" s="711"/>
      <c r="AC22" s="711"/>
      <c r="AD22" s="711"/>
      <c r="AE22" s="711"/>
      <c r="AF22" s="711"/>
      <c r="AG22" s="711"/>
      <c r="AH22" s="711"/>
      <c r="AI22" s="711"/>
      <c r="AJ22" s="711"/>
      <c r="AK22" s="712"/>
    </row>
    <row r="23" ht="12" customHeight="1" thickBot="1" thickTop="1"/>
    <row r="24" spans="1:37" ht="35.25" customHeight="1" thickBot="1" thickTop="1">
      <c r="A24" s="925" t="s">
        <v>79</v>
      </c>
      <c r="B24" s="925"/>
      <c r="C24" s="925"/>
      <c r="D24" s="925"/>
      <c r="E24" s="925"/>
      <c r="F24" s="925"/>
      <c r="G24" s="925"/>
      <c r="H24" s="925"/>
      <c r="I24" s="925"/>
      <c r="J24" s="926">
        <v>0</v>
      </c>
      <c r="K24" s="926"/>
      <c r="L24" s="926"/>
      <c r="M24" s="926"/>
      <c r="N24" s="926"/>
      <c r="O24" s="926"/>
      <c r="P24" s="928" t="s">
        <v>80</v>
      </c>
      <c r="Q24" s="929"/>
      <c r="R24" s="929"/>
      <c r="S24" s="929"/>
      <c r="T24" s="929"/>
      <c r="U24" s="929"/>
      <c r="V24" s="929"/>
      <c r="W24" s="929"/>
      <c r="X24" s="929"/>
      <c r="Y24" s="930"/>
      <c r="Z24" s="930"/>
      <c r="AA24" s="931"/>
      <c r="AB24" s="927">
        <f>ROUND(U19+J24,2)</f>
        <v>0</v>
      </c>
      <c r="AC24" s="927"/>
      <c r="AD24" s="927"/>
      <c r="AE24" s="927"/>
      <c r="AF24" s="927"/>
      <c r="AG24" s="927"/>
      <c r="AH24" s="927"/>
      <c r="AI24" s="927"/>
      <c r="AJ24" s="927"/>
      <c r="AK24" s="927"/>
    </row>
    <row r="25" ht="13.5" thickTop="1"/>
    <row r="31" ht="12.75">
      <c r="A31"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Placido Olivieri</dc:creator>
  <cp:keywords/>
  <dc:description/>
  <cp:lastModifiedBy>ute nte</cp:lastModifiedBy>
  <cp:lastPrinted>2013-04-05T15:19:49Z</cp:lastPrinted>
  <dcterms:created xsi:type="dcterms:W3CDTF">2007-12-04T17:04:35Z</dcterms:created>
  <dcterms:modified xsi:type="dcterms:W3CDTF">2013-04-07T10:48:56Z</dcterms:modified>
  <cp:category/>
  <cp:version/>
  <cp:contentType/>
  <cp:contentStatus/>
</cp:coreProperties>
</file>