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75" windowHeight="6075" tabRatio="376" activeTab="1"/>
  </bookViews>
  <sheets>
    <sheet name="Foglio0" sheetId="1" r:id="rId1"/>
    <sheet name="Foglio1" sheetId="2" r:id="rId2"/>
    <sheet name="Foglio2" sheetId="3" r:id="rId3"/>
    <sheet name="Ind. Direz.DSGA e SOST." sheetId="4" r:id="rId4"/>
    <sheet name="Attività F.I." sheetId="5" r:id="rId5"/>
    <sheet name="Relazione" sheetId="6" r:id="rId6"/>
    <sheet name="Progetti F.I." sheetId="7" r:id="rId7"/>
    <sheet name="P.01" sheetId="8" r:id="rId8"/>
    <sheet name="P.02" sheetId="9" r:id="rId9"/>
    <sheet name="P.03" sheetId="10" r:id="rId10"/>
    <sheet name="P.04" sheetId="11" r:id="rId11"/>
    <sheet name="P.05" sheetId="12" r:id="rId12"/>
    <sheet name="P.06" sheetId="13" r:id="rId13"/>
    <sheet name="P.07" sheetId="14" r:id="rId14"/>
    <sheet name="P.08" sheetId="15" r:id="rId15"/>
    <sheet name="P.09" sheetId="16" r:id="rId16"/>
    <sheet name="P.10" sheetId="17" r:id="rId17"/>
    <sheet name="P.11" sheetId="18" r:id="rId18"/>
    <sheet name="P.12" sheetId="19" r:id="rId19"/>
    <sheet name="P.13" sheetId="20" r:id="rId20"/>
    <sheet name="P.14" sheetId="21" r:id="rId21"/>
    <sheet name="P.15" sheetId="22" r:id="rId22"/>
    <sheet name="P.16" sheetId="23" r:id="rId23"/>
    <sheet name="P.17" sheetId="24" r:id="rId24"/>
    <sheet name="P.18" sheetId="25" r:id="rId25"/>
    <sheet name="P.19" sheetId="26" r:id="rId26"/>
    <sheet name="P.20" sheetId="27" r:id="rId27"/>
    <sheet name="P.21" sheetId="28" r:id="rId28"/>
    <sheet name="P.22" sheetId="29" r:id="rId29"/>
    <sheet name="P.23" sheetId="30" r:id="rId30"/>
    <sheet name="P.24" sheetId="31" r:id="rId31"/>
    <sheet name="P.25" sheetId="32" r:id="rId32"/>
    <sheet name="P.26" sheetId="33" r:id="rId33"/>
    <sheet name="P.27" sheetId="34" r:id="rId34"/>
    <sheet name="P.28" sheetId="35" r:id="rId35"/>
    <sheet name="P.29" sheetId="36" r:id="rId36"/>
    <sheet name="P.30" sheetId="37" r:id="rId37"/>
    <sheet name="Riepilogo Progetti" sheetId="38" r:id="rId38"/>
  </sheets>
  <definedNames>
    <definedName name="_xlnm.Print_Area" localSheetId="7">'P.01'!$A$1:$AK$24</definedName>
    <definedName name="_xlnm.Print_Area" localSheetId="8">'P.02'!$A$1:$AK$24</definedName>
    <definedName name="_xlnm.Print_Area" localSheetId="9">'P.03'!$A$1:$AK$24</definedName>
    <definedName name="_xlnm.Print_Area" localSheetId="10">'P.04'!$A$1:$AK$24</definedName>
    <definedName name="_xlnm.Print_Area" localSheetId="11">'P.05'!$A$1:$AK$24</definedName>
    <definedName name="_xlnm.Print_Area" localSheetId="12">'P.06'!$A$1:$AK$24</definedName>
    <definedName name="_xlnm.Print_Area" localSheetId="13">'P.07'!$A$1:$AK$24</definedName>
    <definedName name="_xlnm.Print_Area" localSheetId="14">'P.08'!$A$1:$AK$24</definedName>
    <definedName name="_xlnm.Print_Area" localSheetId="15">'P.09'!$A$1:$AK$24</definedName>
    <definedName name="_xlnm.Print_Area" localSheetId="16">'P.10'!$A$1:$AK$24</definedName>
    <definedName name="_xlnm.Print_Area" localSheetId="17">'P.11'!$A$1:$AK$24</definedName>
    <definedName name="_xlnm.Print_Area" localSheetId="18">'P.12'!$A$1:$AK$24</definedName>
    <definedName name="_xlnm.Print_Area" localSheetId="19">'P.13'!$A$1:$AK$24</definedName>
    <definedName name="_xlnm.Print_Area" localSheetId="20">'P.14'!$A$1:$AK$24</definedName>
    <definedName name="_xlnm.Print_Area" localSheetId="21">'P.15'!$A$1:$AK$24</definedName>
    <definedName name="_xlnm.Print_Area" localSheetId="22">'P.16'!$A$1:$AK$24</definedName>
    <definedName name="_xlnm.Print_Area" localSheetId="23">'P.17'!$A$1:$AK$24</definedName>
    <definedName name="_xlnm.Print_Area" localSheetId="24">'P.18'!$A$1:$AK$24</definedName>
    <definedName name="_xlnm.Print_Area" localSheetId="25">'P.19'!$A$1:$AK$24</definedName>
    <definedName name="_xlnm.Print_Area" localSheetId="26">'P.20'!$A$1:$AK$24</definedName>
    <definedName name="_xlnm.Print_Area" localSheetId="27">'P.21'!$A$1:$AK$24</definedName>
    <definedName name="_xlnm.Print_Area" localSheetId="28">'P.22'!$A$1:$AK$24</definedName>
    <definedName name="_xlnm.Print_Area" localSheetId="29">'P.23'!$A$1:$AK$24</definedName>
    <definedName name="_xlnm.Print_Area" localSheetId="30">'P.24'!$A$1:$AK$24</definedName>
    <definedName name="_xlnm.Print_Area" localSheetId="31">'P.25'!$A$1:$AK$24</definedName>
    <definedName name="_xlnm.Print_Area" localSheetId="32">'P.26'!$A$1:$AK$24</definedName>
    <definedName name="_xlnm.Print_Area" localSheetId="33">'P.27'!$A$1:$AK$24</definedName>
    <definedName name="_xlnm.Print_Area" localSheetId="34">'P.28'!$A$1:$AK$24</definedName>
    <definedName name="_xlnm.Print_Area" localSheetId="35">'P.29'!$A$1:$AK$24</definedName>
  </definedNames>
  <calcPr fullCalcOnLoad="1"/>
</workbook>
</file>

<file path=xl/comments4.xml><?xml version="1.0" encoding="utf-8"?>
<comments xmlns="http://schemas.openxmlformats.org/spreadsheetml/2006/main">
  <authors>
    <author>Placido Olivieri</author>
  </authors>
  <commentList>
    <comment ref="E10" authorId="0">
      <text>
        <r>
          <rPr>
            <b/>
            <sz val="8"/>
            <rFont val="Tahoma"/>
            <family val="0"/>
          </rPr>
          <t>Inserire il numero delle aziende agrarie</t>
        </r>
        <r>
          <rPr>
            <sz val="8"/>
            <rFont val="Tahoma"/>
            <family val="0"/>
          </rPr>
          <t xml:space="preserve">
</t>
        </r>
      </text>
    </comment>
    <comment ref="E14" authorId="0">
      <text>
        <r>
          <rPr>
            <b/>
            <sz val="8"/>
            <rFont val="Tahoma"/>
            <family val="0"/>
          </rPr>
          <t>Inserire il numero 1 se presenti</t>
        </r>
        <r>
          <rPr>
            <sz val="8"/>
            <rFont val="Tahoma"/>
            <family val="0"/>
          </rPr>
          <t xml:space="preserve">
</t>
        </r>
      </text>
    </comment>
    <comment ref="E12" authorId="0">
      <text>
        <r>
          <rPr>
            <b/>
            <sz val="8"/>
            <rFont val="Tahoma"/>
            <family val="0"/>
          </rPr>
          <t>Inserire il numero 1 se presenti</t>
        </r>
        <r>
          <rPr>
            <sz val="8"/>
            <rFont val="Tahoma"/>
            <family val="0"/>
          </rPr>
          <t xml:space="preserve">
</t>
        </r>
      </text>
    </comment>
    <comment ref="E11" authorId="0">
      <text>
        <r>
          <rPr>
            <b/>
            <sz val="8"/>
            <rFont val="Tahoma"/>
            <family val="0"/>
          </rPr>
          <t>Inserire il numero dei convitti annessi</t>
        </r>
        <r>
          <rPr>
            <sz val="8"/>
            <rFont val="Tahoma"/>
            <family val="0"/>
          </rPr>
          <t xml:space="preserve">
</t>
        </r>
      </text>
    </comment>
  </commentList>
</comments>
</file>

<file path=xl/sharedStrings.xml><?xml version="1.0" encoding="utf-8"?>
<sst xmlns="http://schemas.openxmlformats.org/spreadsheetml/2006/main" count="1375" uniqueCount="300">
  <si>
    <t>R i t e n u t e          D i p e n d e n t i</t>
  </si>
  <si>
    <t>Inpdap</t>
  </si>
  <si>
    <t>F. C.</t>
  </si>
  <si>
    <t xml:space="preserve">C o n t r i b u t i          S t a t o  </t>
  </si>
  <si>
    <t>Irap</t>
  </si>
  <si>
    <t>Anno scolastico                              corrente</t>
  </si>
  <si>
    <t>Anno scolastico precedente</t>
  </si>
  <si>
    <t>Esercizio corrente</t>
  </si>
  <si>
    <t>Esercizio precedente</t>
  </si>
  <si>
    <t xml:space="preserve">Irpef </t>
  </si>
  <si>
    <t>Anno scolastico</t>
  </si>
  <si>
    <t>Inpdap Stato</t>
  </si>
  <si>
    <t>Importi</t>
  </si>
  <si>
    <t>Corsi recupero docenti</t>
  </si>
  <si>
    <t>Atiività insegnamento docenti</t>
  </si>
  <si>
    <t>Attività non insegnamento docenti</t>
  </si>
  <si>
    <t>Coordinatore Amm/vo</t>
  </si>
  <si>
    <t>Assistenti Amm/vi</t>
  </si>
  <si>
    <t>Collaboratore scol/co</t>
  </si>
  <si>
    <t>Irap Stato</t>
  </si>
  <si>
    <t>INSERIRE I DATI NELLE SOLE CASELLE DI COLORE BLEU</t>
  </si>
  <si>
    <t>T o t a l e</t>
  </si>
  <si>
    <t>VOCE</t>
  </si>
  <si>
    <t>IMPORTO</t>
  </si>
  <si>
    <t>Quota variabile spettante corrisposta dalla scuola</t>
  </si>
  <si>
    <t>INDENNITA'   LORDA</t>
  </si>
  <si>
    <t>TOTALE</t>
  </si>
  <si>
    <t>INPDAP</t>
  </si>
  <si>
    <t>Quota fissa spettante al D.S.G.A.</t>
  </si>
  <si>
    <t>Compenso individuale accessorio</t>
  </si>
  <si>
    <t>x</t>
  </si>
  <si>
    <t>Differenza</t>
  </si>
  <si>
    <t>-</t>
  </si>
  <si>
    <t>Quota annua assegnata al DSGA</t>
  </si>
  <si>
    <t>T O T A L E</t>
  </si>
  <si>
    <t>+</t>
  </si>
  <si>
    <t>Importo lordo giornaliero</t>
  </si>
  <si>
    <t>:</t>
  </si>
  <si>
    <t>Numero giorni previsti per la sostituzione del   D.S.G.A.</t>
  </si>
  <si>
    <t>INDENNITA'  LORDA</t>
  </si>
  <si>
    <t>TOTOLE COMPLESSIVO LORDO</t>
  </si>
  <si>
    <t>Tfr Stato</t>
  </si>
  <si>
    <t>Inps Stato</t>
  </si>
  <si>
    <t>Parametro</t>
  </si>
  <si>
    <t>8/12</t>
  </si>
  <si>
    <t>Docenti</t>
  </si>
  <si>
    <t>A.T.A.</t>
  </si>
  <si>
    <t>Compensi netti</t>
  </si>
  <si>
    <t>Espero Stato</t>
  </si>
  <si>
    <t>Add/le Regionale</t>
  </si>
  <si>
    <t>DOCENTI</t>
  </si>
  <si>
    <t>A T A</t>
  </si>
  <si>
    <t>COMPENSI SPETTANTI sul FONDO di ISTITUTO</t>
  </si>
  <si>
    <t>A   T   T   I   V   I   T   A'</t>
  </si>
  <si>
    <t>Docenti collaboratori del Dirigente Scolastico:</t>
  </si>
  <si>
    <t>Collaboratore con incarico di sostituzione</t>
  </si>
  <si>
    <t>Secondo collaboratore</t>
  </si>
  <si>
    <t>Totale</t>
  </si>
  <si>
    <t>Prestazioni aggiuntive eventualmente svolte dal Personale A.T.A.</t>
  </si>
  <si>
    <t>Coord.Am</t>
  </si>
  <si>
    <t>ore</t>
  </si>
  <si>
    <t>a</t>
  </si>
  <si>
    <t>Ass. Amm.</t>
  </si>
  <si>
    <t>Coll. Scol.</t>
  </si>
  <si>
    <r>
      <t xml:space="preserve">indennità </t>
    </r>
    <r>
      <rPr>
        <b/>
        <sz val="14"/>
        <rFont val="Arial"/>
        <family val="2"/>
      </rPr>
      <t>di</t>
    </r>
    <r>
      <rPr>
        <b/>
        <sz val="14"/>
        <rFont val="Algerian"/>
        <family val="5"/>
      </rPr>
      <t xml:space="preserve"> direzione DSGA </t>
    </r>
    <r>
      <rPr>
        <b/>
        <sz val="14"/>
        <rFont val="Arial"/>
        <family val="2"/>
      </rPr>
      <t>e</t>
    </r>
    <r>
      <rPr>
        <b/>
        <sz val="14"/>
        <rFont val="Algerian"/>
        <family val="5"/>
      </rPr>
      <t xml:space="preserve"> sostituto</t>
    </r>
  </si>
  <si>
    <t>Ipef supplenti</t>
  </si>
  <si>
    <t>RETRIBUZIONE ORE su PROGETTI/ATTIVITA' a carico del</t>
  </si>
  <si>
    <t>F O N D O     d i     I S T I T U T O</t>
  </si>
  <si>
    <t>////</t>
  </si>
  <si>
    <t>n. ORE</t>
  </si>
  <si>
    <t>L O R D O</t>
  </si>
  <si>
    <t>R I T E N U T E</t>
  </si>
  <si>
    <t>IMPONIBILE</t>
  </si>
  <si>
    <t>IRPEF</t>
  </si>
  <si>
    <t>N E T T O</t>
  </si>
  <si>
    <t xml:space="preserve">A T A </t>
  </si>
  <si>
    <t>IMPEGNI                               sul                          FONDO                         di                                          ISTITUTO</t>
  </si>
  <si>
    <t>Irpef dipendenti</t>
  </si>
  <si>
    <t>Inpdap dipendenti</t>
  </si>
  <si>
    <t>F. C. dipendenti</t>
  </si>
  <si>
    <t>Altre spese sul Progetto</t>
  </si>
  <si>
    <t>TOTALE PROGETTO</t>
  </si>
  <si>
    <r>
      <t xml:space="preserve"> Progetto   </t>
    </r>
    <r>
      <rPr>
        <b/>
        <sz val="18"/>
        <rFont val="Arial"/>
        <family val="2"/>
      </rPr>
      <t>n.</t>
    </r>
  </si>
  <si>
    <t>Progetto n.</t>
  </si>
  <si>
    <t>COMPENSI sul FONDO di ISTITUTO</t>
  </si>
  <si>
    <t>P   R   O   G   E   T   T   I</t>
  </si>
  <si>
    <t>Totale   Ata</t>
  </si>
  <si>
    <t>Totale   Docenti</t>
  </si>
  <si>
    <t>4/12</t>
  </si>
  <si>
    <t>F.C. Stato</t>
  </si>
  <si>
    <t>Espero dipendenti</t>
  </si>
  <si>
    <t>Add/le Comunale</t>
  </si>
  <si>
    <t>IMPORTO                      correlato alla complessità</t>
  </si>
  <si>
    <t>Indennità                                  di Direzione                           4/12</t>
  </si>
  <si>
    <t>Indennità                                  di Direzione                           8/12</t>
  </si>
  <si>
    <t>quota base</t>
  </si>
  <si>
    <t>quota unica</t>
  </si>
  <si>
    <t>Ata</t>
  </si>
  <si>
    <t>Anno</t>
  </si>
  <si>
    <t>Scolastico</t>
  </si>
  <si>
    <t>Esercizio</t>
  </si>
  <si>
    <t>Finanziario</t>
  </si>
  <si>
    <t>IL DIRETTORE dei SERVIZI GENERALI e AMMINISTRATIVI</t>
  </si>
  <si>
    <t>C   E   R   T   I   F   I   C   A</t>
  </si>
  <si>
    <t xml:space="preserve">              I compensi orari delle prestazioni, riferiti alle attività e ai progetti, sono stati calcolati, per il personale docente e A.T.A., sulla base degli importi indicati nelle tabelle n.5 e n.6 allegate al C.C.N.L. in data 29.11.2007.</t>
  </si>
  <si>
    <t xml:space="preserve">              I dati nei prospetti quì allegati, nella descrizione e nella quantificazione di spesa, tengono rigorosamente conto della contrattazione integrativa d'istituto al cui verbale si fa espresso riferimento.</t>
  </si>
  <si>
    <t>Attività</t>
  </si>
  <si>
    <t>Progetti</t>
  </si>
  <si>
    <t>TOTALE complessivo degli IMPEGNI</t>
  </si>
  <si>
    <t>Attività da programmare</t>
  </si>
  <si>
    <t>Descrizione</t>
  </si>
  <si>
    <t>A T T I V I T A'</t>
  </si>
  <si>
    <t xml:space="preserve">Importo </t>
  </si>
  <si>
    <t>Collaboratori Dirigente Scolastico</t>
  </si>
  <si>
    <t>Prestazioni lavoro straordinario A.T.A.</t>
  </si>
  <si>
    <t>Altre Attività Docenti</t>
  </si>
  <si>
    <t>Altre Attività A.T.A.</t>
  </si>
  <si>
    <t>Totale Attività</t>
  </si>
  <si>
    <t>P R O G E T T I</t>
  </si>
  <si>
    <t>Totale Progetti</t>
  </si>
  <si>
    <t>IMPEGNI</t>
  </si>
  <si>
    <t>D E S C R I Z I O N E</t>
  </si>
  <si>
    <t>%</t>
  </si>
  <si>
    <t>Impegnati flessibilità didattica</t>
  </si>
  <si>
    <t>Ore aggiuntive non di insegnamento</t>
  </si>
  <si>
    <t>Collaboratori del Dirigente Scolastico</t>
  </si>
  <si>
    <t>Altri compensi</t>
  </si>
  <si>
    <t>Attività aggiuntive su progetti</t>
  </si>
  <si>
    <t>Prestazioni ex lavoro straordinario</t>
  </si>
  <si>
    <t>Altre attività</t>
  </si>
  <si>
    <t>Ind. Direzione DSGA e Sostituto</t>
  </si>
  <si>
    <t>IL DIRETTORE S.G.A.</t>
  </si>
  <si>
    <t>Economie esercizio</t>
  </si>
  <si>
    <t>Finanziamento esercizio</t>
  </si>
  <si>
    <t>Totale complessivo</t>
  </si>
  <si>
    <t>Spese complessivamente impegnate</t>
  </si>
  <si>
    <t>Percentuale complessiva di spesa</t>
  </si>
  <si>
    <t>FONDO   di   ISTITUTO</t>
  </si>
  <si>
    <r>
      <t xml:space="preserve">             Nei prospetti che seguono, vengono analiticamente indicati le singole </t>
    </r>
    <r>
      <rPr>
        <b/>
        <sz val="12"/>
        <rFont val="Rockwell Extra Bold"/>
        <family val="1"/>
      </rPr>
      <t>attività</t>
    </r>
    <r>
      <rPr>
        <b/>
        <sz val="12"/>
        <rFont val="Arial"/>
        <family val="2"/>
      </rPr>
      <t xml:space="preserve"> e i singoli </t>
    </r>
    <r>
      <rPr>
        <b/>
        <sz val="12"/>
        <rFont val="Rockwell Extra Bold"/>
        <family val="1"/>
      </rPr>
      <t>progetti</t>
    </r>
    <r>
      <rPr>
        <b/>
        <sz val="12"/>
        <rFont val="Arial"/>
        <family val="2"/>
      </rPr>
      <t>, desunti dalle schede descrittive, con accanto segnato il relativo impegno di spesa, determinato al lordo Dipendente per il cedolino unico e al lordo Stato per il Programma Annuale, desunto dalle schede finanziarie.</t>
    </r>
  </si>
  <si>
    <t>E  N  T  R  A  T  E</t>
  </si>
  <si>
    <t>COMPENSI FONDO di ISTITUTO</t>
  </si>
  <si>
    <r>
      <t xml:space="preserve">TOTALE FONDO </t>
    </r>
    <r>
      <rPr>
        <sz val="16"/>
        <rFont val="Bodoni MT Black"/>
        <family val="1"/>
      </rPr>
      <t>lordo dipendente</t>
    </r>
  </si>
  <si>
    <t>Indennità Direzione DSGA e Sostituto</t>
  </si>
  <si>
    <r>
      <t xml:space="preserve">R I P A R T I Z I O N E        delle        P R E S T A Z I O N I        sui                                                                             </t>
    </r>
    <r>
      <rPr>
        <sz val="20"/>
        <color indexed="17"/>
        <rFont val="Aachen BT"/>
        <family val="1"/>
      </rPr>
      <t>P     R     O     G     E     T     T     I</t>
    </r>
  </si>
  <si>
    <t>T  O  T  A  L  E</t>
  </si>
  <si>
    <t>Corsi di Recupero Docenti</t>
  </si>
  <si>
    <t>Corsi Recupero Docenti</t>
  </si>
  <si>
    <t>Att. Agg. Non ins/to Docenti</t>
  </si>
  <si>
    <t>Att. Agg. Ins/to Docenti</t>
  </si>
  <si>
    <t>Attività aggiuntive ATA</t>
  </si>
  <si>
    <t>Attività aggiuntive Personale A.T.A.</t>
  </si>
  <si>
    <t>Attività di insegnamento Docenti</t>
  </si>
  <si>
    <t>Attività di non insegnamento Docenti</t>
  </si>
  <si>
    <t>Ore di recupero</t>
  </si>
  <si>
    <t>Ore aggiuntive di insegnamento</t>
  </si>
  <si>
    <t>PRESTAZIONI  AGGIUNTIVE  DOCENTI  e  A.T.A.</t>
  </si>
  <si>
    <t>PERCENTUALE  degli  IMPEGNI                            FONDO di ISTITUTO</t>
  </si>
  <si>
    <t>2012/2013</t>
  </si>
  <si>
    <t xml:space="preserve">RIEPILOGO IMPEGNI di SPESA </t>
  </si>
  <si>
    <t>RIPARTIZIONE delle RISORSE</t>
  </si>
  <si>
    <r>
      <t>a)</t>
    </r>
    <r>
      <rPr>
        <sz val="10"/>
        <rFont val="Aachen BT"/>
        <family val="1"/>
      </rPr>
      <t xml:space="preserve"> Azienda agraria</t>
    </r>
  </si>
  <si>
    <r>
      <t xml:space="preserve">b) </t>
    </r>
    <r>
      <rPr>
        <sz val="10"/>
        <rFont val="Aachen BT"/>
        <family val="1"/>
      </rPr>
      <t>Convitti ed educandati annessi</t>
    </r>
  </si>
  <si>
    <r>
      <t xml:space="preserve">c) </t>
    </r>
    <r>
      <rPr>
        <sz val="10"/>
        <rFont val="Aachen BT"/>
        <family val="1"/>
      </rPr>
      <t>Istituti verticalizzati ed istituti con almeno due punti di erogazione del servizio scolastico, istituti di secondo grado aggregati e istituti tecnici, professionali e d'arte con laboratori e/o reparti di lavorazione</t>
    </r>
  </si>
  <si>
    <r>
      <t xml:space="preserve">d) </t>
    </r>
    <r>
      <rPr>
        <sz val="10"/>
        <rFont val="Aachen BT"/>
        <family val="1"/>
      </rPr>
      <t>Istituzioni non rientranti nelle tipologie di cui alla lettera c)</t>
    </r>
  </si>
  <si>
    <r>
      <t xml:space="preserve">e) </t>
    </r>
    <r>
      <rPr>
        <sz val="10"/>
        <rFont val="Aachen BT"/>
        <family val="1"/>
      </rPr>
      <t>Complessità organizzativa</t>
    </r>
    <r>
      <rPr>
        <sz val="12"/>
        <rFont val="Aachen BT"/>
        <family val="1"/>
      </rPr>
      <t xml:space="preserve"> </t>
    </r>
    <r>
      <rPr>
        <sz val="8"/>
        <rFont val="Arial Black"/>
        <family val="2"/>
      </rPr>
      <t>valore unitario da moltiplicare per il numero del personale docente e ATA in organico di diritto</t>
    </r>
  </si>
  <si>
    <r>
      <t>INDENNITA' di DIREZIONE</t>
    </r>
    <r>
      <rPr>
        <sz val="12"/>
        <rFont val="Arial Black"/>
        <family val="2"/>
      </rPr>
      <t xml:space="preserve"> all' </t>
    </r>
    <r>
      <rPr>
        <sz val="16"/>
        <rFont val="Aachen BT"/>
        <family val="1"/>
      </rPr>
      <t>ASSISTENTE AMMINISTRAIVO VICARIO</t>
    </r>
  </si>
  <si>
    <r>
      <t xml:space="preserve">FOGLIO di CALCOLO per la DETERMINAZIONE della                                                 </t>
    </r>
    <r>
      <rPr>
        <sz val="16"/>
        <rFont val="Aachen BT"/>
        <family val="1"/>
      </rPr>
      <t>INDENNITA' di DIREZIONE</t>
    </r>
    <r>
      <rPr>
        <sz val="12"/>
        <rFont val="Arial Black"/>
        <family val="2"/>
      </rPr>
      <t xml:space="preserve">                                                                               al </t>
    </r>
    <r>
      <rPr>
        <sz val="16"/>
        <rFont val="Aachen BT"/>
        <family val="1"/>
      </rPr>
      <t xml:space="preserve">D.S.G.A. e SOSTITUTO </t>
    </r>
  </si>
  <si>
    <t xml:space="preserve">INSERIRE I DATI NELLE SOLE CASELLE </t>
  </si>
  <si>
    <t>DI COLORE BLEU</t>
  </si>
  <si>
    <t xml:space="preserve">               Ai sensi e per gli effetti previsti dalla circolare del M.E.F. n.25 del 19.07.2012, concernente la relazione tecnico-finanziaria e la compatibilità finanziaria dei contratti integrativi di Istituto.</t>
  </si>
  <si>
    <t>M.  O.  F.</t>
  </si>
  <si>
    <t>Riferimento Organico di diritto</t>
  </si>
  <si>
    <t>Fondo  di  Istituto</t>
  </si>
  <si>
    <t>LORDO   STATO</t>
  </si>
  <si>
    <t>infanzia</t>
  </si>
  <si>
    <t>primaria</t>
  </si>
  <si>
    <t>media</t>
  </si>
  <si>
    <t>2° grado</t>
  </si>
  <si>
    <t>PUNTI EROG. SERVIZIO</t>
  </si>
  <si>
    <t>Fondo d'Istituto</t>
  </si>
  <si>
    <t>Ind. Direz. DSGA e sostituto</t>
  </si>
  <si>
    <t>Fondo d'Istituto da contrattare</t>
  </si>
  <si>
    <t>Funzioni  docenti</t>
  </si>
  <si>
    <t>quota aggiuntiva</t>
  </si>
  <si>
    <t>complessità               n.</t>
  </si>
  <si>
    <t>Totale Funzioni docenti</t>
  </si>
  <si>
    <t>Incarichi  A.T.A.</t>
  </si>
  <si>
    <t>riduz.dsga-lsu-cococo</t>
  </si>
  <si>
    <t>Ore  eccedenti</t>
  </si>
  <si>
    <t>infanzia/primaria</t>
  </si>
  <si>
    <t>media/secondaria</t>
  </si>
  <si>
    <t>Totale Ore eccedenti</t>
  </si>
  <si>
    <t>Attività  sportiva</t>
  </si>
  <si>
    <t>n. classi 1°e 2°</t>
  </si>
  <si>
    <t>Totale Attività sportiva</t>
  </si>
  <si>
    <t>DESCRIZIONE</t>
  </si>
  <si>
    <t>Ind. Direzione  DSGA</t>
  </si>
  <si>
    <t>Attvità  sportiva</t>
  </si>
  <si>
    <r>
      <t xml:space="preserve">quota base         </t>
    </r>
    <r>
      <rPr>
        <b/>
        <sz val="8"/>
        <rFont val="Arial Black"/>
        <family val="2"/>
      </rPr>
      <t xml:space="preserve"> </t>
    </r>
    <r>
      <rPr>
        <sz val="8"/>
        <rFont val="Arial Black"/>
        <family val="2"/>
      </rPr>
      <t>inserire 1</t>
    </r>
  </si>
  <si>
    <r>
      <t>coordinatore prov/le</t>
    </r>
    <r>
      <rPr>
        <sz val="8"/>
        <rFont val="Arial Black"/>
        <family val="2"/>
      </rPr>
      <t xml:space="preserve"> inserire 1</t>
    </r>
  </si>
  <si>
    <r>
      <t>LORDO  DIPENDENTE</t>
    </r>
    <r>
      <rPr>
        <sz val="12"/>
        <rFont val="Cooper Black"/>
        <family val="1"/>
      </rPr>
      <t xml:space="preserve"> CEDOLINO UNICO</t>
    </r>
  </si>
  <si>
    <t>TOTALE COMPLESSIVO</t>
  </si>
  <si>
    <r>
      <t xml:space="preserve">T O T A L E                  </t>
    </r>
    <r>
      <rPr>
        <sz val="14"/>
        <rFont val="Rockwell Extra Bold"/>
        <family val="1"/>
      </rPr>
      <t>Cedolino Unico</t>
    </r>
  </si>
  <si>
    <t>RELAZIONE     TECNICO  -  FINANZIARIA                 sulla                                                                        CONTRATTAZIONE INTEGRATIVA</t>
  </si>
  <si>
    <r>
      <t xml:space="preserve">ai fini del controllo di competenza dei Revisori dei conti, previsto dall'art.40/bis, comma 1, del D. L.vo n.165/2001 e successive modifiche e integrazioni, che la </t>
    </r>
    <r>
      <rPr>
        <b/>
        <sz val="12"/>
        <rFont val="Rockwell"/>
        <family val="1"/>
      </rPr>
      <t>gestione delle RISORSE</t>
    </r>
    <r>
      <rPr>
        <b/>
        <sz val="12"/>
        <rFont val="Arial"/>
        <family val="2"/>
      </rPr>
      <t xml:space="preserve"> non risulta in contrasto con i vincoli di bilancio e non comporta oneri aggiuntivi ai finanziamenti erogati alla scuola nel contesto delle assegnazioni spettanti e, in riferimento al personale, non determina effetti economici che trovano contabilizzazione e proposta di certificazione all'esterno dei fondi per contrattazione integrativa. </t>
    </r>
  </si>
  <si>
    <t xml:space="preserve">               Gli impegni di spesa sono compatibili con le entrate accertate, come di seguito viene dettagliatamente indicato attraverso la compilazione dei 4 moduli previsti dalla Circolare MEF sopra indicata.</t>
  </si>
  <si>
    <t>Modulo n.1</t>
  </si>
  <si>
    <t>Costituzione del FONDO per la contrattazione integrativa</t>
  </si>
  <si>
    <t>D e s c r i z i o n e</t>
  </si>
  <si>
    <t>LORDO DIPENDENTE</t>
  </si>
  <si>
    <t>RISORSE FISSE</t>
  </si>
  <si>
    <t>RISORSE VARIABILI</t>
  </si>
  <si>
    <t>Sezione I^</t>
  </si>
  <si>
    <t>Sezione II^</t>
  </si>
  <si>
    <r>
      <t xml:space="preserve">Economie </t>
    </r>
    <r>
      <rPr>
        <sz val="10"/>
        <rFont val="Bodoni MT Black"/>
        <family val="1"/>
      </rPr>
      <t>31.08  o 31/12</t>
    </r>
  </si>
  <si>
    <r>
      <t xml:space="preserve">TOTALE </t>
    </r>
    <r>
      <rPr>
        <sz val="10"/>
        <rFont val="Cooper Black"/>
        <family val="1"/>
      </rPr>
      <t>COMPLESSIVO</t>
    </r>
  </si>
  <si>
    <t>Sezione III^</t>
  </si>
  <si>
    <t>Sezione IV^</t>
  </si>
  <si>
    <t>Sintesi della costituzione del FONDO sottoposto a certificazione</t>
  </si>
  <si>
    <t>Risorse fisse</t>
  </si>
  <si>
    <t>Sezione II^ :</t>
  </si>
  <si>
    <t>Sezione   I^ :</t>
  </si>
  <si>
    <t>Risorse variabili</t>
  </si>
  <si>
    <t>Sezione V^</t>
  </si>
  <si>
    <t>Decurtazione del Fondo</t>
  </si>
  <si>
    <t>Risorse temporaneamente allocate all'esterno del fondo</t>
  </si>
  <si>
    <t>TOTALE RISORSE               CEDOLINO UNICO</t>
  </si>
  <si>
    <t>Modulo n.2</t>
  </si>
  <si>
    <t>Definizione delle poste di destinazione del Fondo per la contrattazione integrativa</t>
  </si>
  <si>
    <t>Adempimento non di pertinenza dell'istituzione scolastica</t>
  </si>
  <si>
    <t>Destinazioni non disponibili alla contrattazione integrativa o comunque non regolate specificamente dal Contratto Integrativo sottoposto a certificazione</t>
  </si>
  <si>
    <t>S P E S E</t>
  </si>
  <si>
    <t>c e d o l i n o        u n i c o</t>
  </si>
  <si>
    <t>Economie Fondo d'Istituto</t>
  </si>
  <si>
    <t>Destinazioni specificatamente regolate dal contratto integrativo di istituto</t>
  </si>
  <si>
    <r>
      <t>INDENNITA' di DIREZIONE</t>
    </r>
    <r>
      <rPr>
        <sz val="12"/>
        <rFont val="Arial Black"/>
        <family val="2"/>
      </rPr>
      <t xml:space="preserve">                                                                                 al </t>
    </r>
    <r>
      <rPr>
        <sz val="14"/>
        <rFont val="Aachen BT"/>
        <family val="1"/>
      </rPr>
      <t>DIRETTORE SERVIZI GENERALI e AMMINISTRATIVI</t>
    </r>
  </si>
  <si>
    <t>Altre Spese sul Cedolino Unico</t>
  </si>
  <si>
    <t>Totale Spese Cedolino Unico</t>
  </si>
  <si>
    <t xml:space="preserve">               La disponibilità delle risorse, per l'anno scolastico di riferimento, è determinata secondo i parametri indicati nel Prospetto MOF (Risorse fisse),  e dalle economie alla data del 31 agosto dell'anno precedente (Risorse variabili), al lordo dipendente.</t>
  </si>
  <si>
    <t>C E D O L I N O       U N I C O</t>
  </si>
  <si>
    <t>Destinazioni ancora da regolare</t>
  </si>
  <si>
    <t>LORDO   DIPENDENTE</t>
  </si>
  <si>
    <t>Sintesi della definizione delle poste di destinazione del Fondo per la contrattazione integrativa d'istituto sottoposto a certificazione</t>
  </si>
  <si>
    <t>Totale Sezione    I^</t>
  </si>
  <si>
    <t>Totale Sezione   II^</t>
  </si>
  <si>
    <t>Totale Sezione  III^</t>
  </si>
  <si>
    <t>non di pertinenza della scuola</t>
  </si>
  <si>
    <t>Destinazioni temporaneamente allocate all'esterno del Fondo</t>
  </si>
  <si>
    <t>Sezione VI^</t>
  </si>
  <si>
    <t>Attestazione motivata, dal punto di vista tecnico-finanziario, del rispetto dei vincoli di carattere generale</t>
  </si>
  <si>
    <t>I vincoli di carattere generale, imposti dalle assegnazioni ministeriali, dal P.O.F. e dalle tabelle retributive previste dal vigente C.C.N.L. sono stati pienamente rispettati e gli impegni di spesa previsti sono in essi contenuti come si evince dal quadro ripilogativo appresso indicato:</t>
  </si>
  <si>
    <t>indicazioni      LORDO      DIPENDENTE</t>
  </si>
  <si>
    <t>Finanziamento</t>
  </si>
  <si>
    <t>Economie 31/8 o 31/12</t>
  </si>
  <si>
    <t>Disponibilità</t>
  </si>
  <si>
    <t>Impegni</t>
  </si>
  <si>
    <t>Somma                              non utilizzata</t>
  </si>
  <si>
    <t>D e s c i z i o n e</t>
  </si>
  <si>
    <t>Schema generale riassuntivo del Fondo (MOF) per la contrattazione integrativa e confronto con il corrispondente dell'anno precedente</t>
  </si>
  <si>
    <t>Fondo disponibile</t>
  </si>
  <si>
    <t>Fondo impegnato</t>
  </si>
  <si>
    <t>Fondo certificato</t>
  </si>
  <si>
    <t>Modulo n.3</t>
  </si>
  <si>
    <t>Modulo n.4</t>
  </si>
  <si>
    <t>Compatibilità economico finanziaria e modalità di copertura del Fondo con riferimento agli strumenti annuali di bilancio</t>
  </si>
  <si>
    <t>Esposizione finalizzata alla verifica che gli strumenti della contabilità economico-finanziaria dell'Istituzione scolastica presidiano correttamente il limiti di spesa del Fondo nella fase programmatoria di gestione</t>
  </si>
  <si>
    <t>Tutte le somme previste nella fase di programmazione vengono allocate, per quanto di competenza dell'istituzione scolastica, nella gestione del cedolino unico, al lordo dipendente, su specifico capitolo di bilancio, attraverso i relativi piani gestionali ed i codici sottocompensi. Pertanto, è possibile effettuare una costante verifica tra disponibilità ed impegni di spesa al fine di evitare l'eventuale pagamento di somme non coperte dal relativo finanziamento.</t>
  </si>
  <si>
    <t>Esposizione finalizzata alla verifica a consuntivo che il limite di spesa del Fondo dell'anno precedente risulta rispettato</t>
  </si>
  <si>
    <t>Verifica delle disponibilità finanziarie dell'Amministrazione ai fini della copertura delle diverse voci di destinazione del Fondo</t>
  </si>
  <si>
    <t>La verifica delle disponibilità finanziarie è stata puntualmente effettuata sia per quanto attiene ai finanziamenti che per quanto concerne le economie riferite all'anno precedente. Le diverse voci di destinazione del Fondo, rilevabili dalla presente relazione, dal Prospetto relativo alle Attività e dai Prospetti relativi ai Progetti, sono contenute nel limite degli stanziamenti e delle economie e saranno gestite secondo le norme di contabilità, nel rispetto delle disposizioni all'uopo impartite.</t>
  </si>
  <si>
    <t>B I L A N C I O        S C U O L A</t>
  </si>
  <si>
    <t>LORDO STATO</t>
  </si>
  <si>
    <t>LORDO DIP.</t>
  </si>
  <si>
    <t>TOTALE RISORSE</t>
  </si>
  <si>
    <t>Aree a rischio:DOCENTI</t>
  </si>
  <si>
    <t>Aree a rischio:ATA</t>
  </si>
  <si>
    <r>
      <t xml:space="preserve">Corsi Recupero </t>
    </r>
    <r>
      <rPr>
        <sz val="10"/>
        <rFont val="Arial Black"/>
        <family val="2"/>
      </rPr>
      <t>non da FIS</t>
    </r>
  </si>
  <si>
    <t>Legge 440:DOCENTI</t>
  </si>
  <si>
    <t>Legge 440:ATA</t>
  </si>
  <si>
    <t>PON: Retribuz. DOCENTI</t>
  </si>
  <si>
    <t>PON: Retribuz. ATA</t>
  </si>
  <si>
    <t>PON: Retribuz. D.S.</t>
  </si>
  <si>
    <t>PON: Retribuz. D.S.G.A.</t>
  </si>
  <si>
    <t>Quota riservata alla retribuzione del Personale</t>
  </si>
  <si>
    <t>da indicare</t>
  </si>
  <si>
    <t>LORDO</t>
  </si>
  <si>
    <t>STATO</t>
  </si>
  <si>
    <t>DIPENDENTE</t>
  </si>
  <si>
    <r>
      <t xml:space="preserve">Sintesi </t>
    </r>
    <r>
      <rPr>
        <sz val="10"/>
        <rFont val="Arial Black"/>
        <family val="2"/>
      </rPr>
      <t>della costituzione</t>
    </r>
    <r>
      <rPr>
        <sz val="11"/>
        <rFont val="Arial Black"/>
        <family val="2"/>
      </rPr>
      <t xml:space="preserve"> </t>
    </r>
    <r>
      <rPr>
        <sz val="10"/>
        <rFont val="Arial Black"/>
        <family val="2"/>
      </rPr>
      <t>dei</t>
    </r>
    <r>
      <rPr>
        <sz val="11"/>
        <rFont val="Arial Black"/>
        <family val="2"/>
      </rPr>
      <t xml:space="preserve"> FINANZIAMENTI </t>
    </r>
    <r>
      <rPr>
        <sz val="10"/>
        <rFont val="Arial Black"/>
        <family val="2"/>
      </rPr>
      <t>sottoposti a</t>
    </r>
    <r>
      <rPr>
        <sz val="11"/>
        <rFont val="Arial Black"/>
        <family val="2"/>
      </rPr>
      <t xml:space="preserve"> certificazione</t>
    </r>
  </si>
  <si>
    <t>Valgono le medesime indicazioni di cui al cedolino unico</t>
  </si>
  <si>
    <t>Definizione delle poste di destinazione deI FINANZIAMENTI per la contrattazione integrativa</t>
  </si>
  <si>
    <t>Sintesi della definizione delle poste di destinazione dei FINANZIAMENTI per la contrattazione integrativa d'istituto sottoposto a certificazione</t>
  </si>
  <si>
    <t>DIP.</t>
  </si>
  <si>
    <t>DISPONIBILITA'</t>
  </si>
  <si>
    <t>ECONOMIE</t>
  </si>
  <si>
    <t>Non può esistere riferimento all'anno precedente</t>
  </si>
  <si>
    <t>Flessibilità didattica</t>
  </si>
  <si>
    <t>(x)</t>
  </si>
  <si>
    <t>2013/2014</t>
  </si>
  <si>
    <t>Compilare i progetti da P01 in poi</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</si>
</sst>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
    <numFmt numFmtId="171" formatCode="_-* #,##0.000_-;\-* #,##0.000_-;_-* &quot;-&quot;??_-;_-@_-"/>
    <numFmt numFmtId="172" formatCode="&quot;Sì&quot;;&quot;Sì&quot;;&quot;No&quot;"/>
    <numFmt numFmtId="173" formatCode="&quot;Vero&quot;;&quot;Vero&quot;;&quot;Falso&quot;"/>
    <numFmt numFmtId="174" formatCode="&quot;Attivo&quot;;&quot;Attivo&quot;;&quot;Disattivo&quot;"/>
    <numFmt numFmtId="175" formatCode="0.0000"/>
    <numFmt numFmtId="176" formatCode="#,##0.00_ ;\-#,##0.00\ "/>
    <numFmt numFmtId="177" formatCode="0.00000"/>
    <numFmt numFmtId="178" formatCode="0.000000"/>
    <numFmt numFmtId="179" formatCode="0.0"/>
    <numFmt numFmtId="180" formatCode="#,##0.0"/>
    <numFmt numFmtId="181" formatCode="#,##0.000"/>
    <numFmt numFmtId="182" formatCode="_-* #,##0.0000_-;\-* #,##0.0000_-;_-* &quot;-&quot;??_-;_-@_-"/>
    <numFmt numFmtId="183" formatCode="_-* #,##0.0_-;\-* #,##0.0_-;_-* &quot;-&quot;??_-;_-@_-"/>
    <numFmt numFmtId="184" formatCode="_-* #,##0_-;\-* #,##0_-;_-* &quot;-&quot;??_-;_-@_-"/>
    <numFmt numFmtId="185" formatCode="#\ ?/10"/>
    <numFmt numFmtId="186" formatCode="00000"/>
    <numFmt numFmtId="187" formatCode="[&lt;=9999999]####\-####;\(0###\)\ ####\-####"/>
    <numFmt numFmtId="188" formatCode="0.00_ ;\-0.00\ "/>
    <numFmt numFmtId="189" formatCode="#\ ???/???"/>
    <numFmt numFmtId="190" formatCode="#,##0_ ;\-#,##0\ "/>
    <numFmt numFmtId="191" formatCode="#,##0.00;[Red]#,##0.00"/>
    <numFmt numFmtId="192" formatCode="[$€-2]\ #.##000_);[Red]\([$€-2]\ #.##000\)"/>
    <numFmt numFmtId="193" formatCode="d\-mmm\-yy"/>
    <numFmt numFmtId="194" formatCode="mmm\-yyyy"/>
    <numFmt numFmtId="195" formatCode="#\ ??/16"/>
    <numFmt numFmtId="196" formatCode="d\ mmmm\ yyyy"/>
    <numFmt numFmtId="197" formatCode="dd/mm/yy"/>
    <numFmt numFmtId="198" formatCode="0.000%"/>
    <numFmt numFmtId="199" formatCode="[$€-410]\ #,##0;\-[$€-410]\ #,##0"/>
    <numFmt numFmtId="200" formatCode="[$€-410]\ #,##0.00;\-[$€-410]\ #,##0.00"/>
  </numFmts>
  <fonts count="187">
    <font>
      <sz val="10"/>
      <name val="Arial"/>
      <family val="0"/>
    </font>
    <font>
      <sz val="12"/>
      <color indexed="8"/>
      <name val="Arial"/>
      <family val="2"/>
    </font>
    <font>
      <sz val="12"/>
      <color indexed="9"/>
      <name val="Arial"/>
      <family val="2"/>
    </font>
    <font>
      <b/>
      <sz val="12"/>
      <color indexed="52"/>
      <name val="Arial"/>
      <family val="2"/>
    </font>
    <font>
      <sz val="12"/>
      <color indexed="52"/>
      <name val="Arial"/>
      <family val="2"/>
    </font>
    <font>
      <b/>
      <sz val="12"/>
      <color indexed="9"/>
      <name val="Arial"/>
      <family val="2"/>
    </font>
    <font>
      <u val="single"/>
      <sz val="10"/>
      <color indexed="12"/>
      <name val="Arial"/>
      <family val="0"/>
    </font>
    <font>
      <u val="single"/>
      <sz val="10"/>
      <color indexed="36"/>
      <name val="Arial"/>
      <family val="0"/>
    </font>
    <font>
      <sz val="12"/>
      <color indexed="62"/>
      <name val="Arial"/>
      <family val="2"/>
    </font>
    <font>
      <sz val="12"/>
      <color indexed="60"/>
      <name val="Arial"/>
      <family val="2"/>
    </font>
    <font>
      <b/>
      <sz val="12"/>
      <color indexed="63"/>
      <name val="Arial"/>
      <family val="2"/>
    </font>
    <font>
      <sz val="12"/>
      <color indexed="10"/>
      <name val="Arial"/>
      <family val="2"/>
    </font>
    <font>
      <i/>
      <sz val="12"/>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2"/>
      <color indexed="8"/>
      <name val="Arial"/>
      <family val="2"/>
    </font>
    <font>
      <sz val="12"/>
      <color indexed="20"/>
      <name val="Arial"/>
      <family val="2"/>
    </font>
    <font>
      <sz val="12"/>
      <color indexed="17"/>
      <name val="Arial"/>
      <family val="2"/>
    </font>
    <font>
      <sz val="22"/>
      <name val="Cooper Black"/>
      <family val="1"/>
    </font>
    <font>
      <sz val="28"/>
      <name val="Bodoni MT Black"/>
      <family val="1"/>
    </font>
    <font>
      <sz val="28"/>
      <name val="Arial"/>
      <family val="0"/>
    </font>
    <font>
      <sz val="18"/>
      <name val="Aachen BT"/>
      <family val="1"/>
    </font>
    <font>
      <sz val="18"/>
      <name val="Arial Black"/>
      <family val="2"/>
    </font>
    <font>
      <sz val="18"/>
      <name val="Arial"/>
      <family val="0"/>
    </font>
    <font>
      <sz val="22"/>
      <name val="Bodoni MT Black"/>
      <family val="1"/>
    </font>
    <font>
      <sz val="22"/>
      <color indexed="10"/>
      <name val="Bodoni MT Black"/>
      <family val="1"/>
    </font>
    <font>
      <sz val="14"/>
      <name val="Arial Black"/>
      <family val="2"/>
    </font>
    <font>
      <sz val="14"/>
      <name val="Arial"/>
      <family val="0"/>
    </font>
    <font>
      <sz val="26"/>
      <name val="Bodoni MT Black"/>
      <family val="1"/>
    </font>
    <font>
      <sz val="16"/>
      <name val="Arial Black"/>
      <family val="2"/>
    </font>
    <font>
      <sz val="16"/>
      <name val="Arial"/>
      <family val="0"/>
    </font>
    <font>
      <sz val="16"/>
      <name val="Aachen BT"/>
      <family val="1"/>
    </font>
    <font>
      <sz val="14"/>
      <name val="Bodoni MT Black"/>
      <family val="1"/>
    </font>
    <font>
      <sz val="8"/>
      <name val="Arial"/>
      <family val="0"/>
    </font>
    <font>
      <b/>
      <sz val="10"/>
      <name val="Arial"/>
      <family val="2"/>
    </font>
    <font>
      <sz val="10"/>
      <name val="Arial Black"/>
      <family val="2"/>
    </font>
    <font>
      <b/>
      <sz val="11"/>
      <name val="Arial"/>
      <family val="2"/>
    </font>
    <font>
      <b/>
      <sz val="22"/>
      <name val="Hobo BT"/>
      <family val="5"/>
    </font>
    <font>
      <sz val="16"/>
      <name val="Bodoni MT Black"/>
      <family val="1"/>
    </font>
    <font>
      <sz val="10"/>
      <name val="Bodoni MT Black"/>
      <family val="1"/>
    </font>
    <font>
      <sz val="12"/>
      <name val="Arial Black"/>
      <family val="2"/>
    </font>
    <font>
      <sz val="12"/>
      <name val="Arial"/>
      <family val="0"/>
    </font>
    <font>
      <sz val="20"/>
      <name val="Arial"/>
      <family val="0"/>
    </font>
    <font>
      <sz val="10"/>
      <color indexed="12"/>
      <name val="Arial"/>
      <family val="0"/>
    </font>
    <font>
      <b/>
      <sz val="18"/>
      <name val="Hobo BT"/>
      <family val="5"/>
    </font>
    <font>
      <sz val="36"/>
      <name val="Arial"/>
      <family val="0"/>
    </font>
    <font>
      <sz val="18"/>
      <name val="Bodoni MT Black"/>
      <family val="1"/>
    </font>
    <font>
      <sz val="20"/>
      <name val="Bodoni MT Black"/>
      <family val="1"/>
    </font>
    <font>
      <sz val="20"/>
      <color indexed="12"/>
      <name val="Bodoni MT Black"/>
      <family val="1"/>
    </font>
    <font>
      <sz val="24"/>
      <name val="Arial"/>
      <family val="0"/>
    </font>
    <font>
      <sz val="8"/>
      <name val="Arial Black"/>
      <family val="2"/>
    </font>
    <font>
      <sz val="20"/>
      <name val="Aachen BT"/>
      <family val="1"/>
    </font>
    <font>
      <sz val="12"/>
      <name val="Rockwell Extra Bold"/>
      <family val="1"/>
    </font>
    <font>
      <sz val="12"/>
      <name val="Aachen BT"/>
      <family val="1"/>
    </font>
    <font>
      <sz val="18"/>
      <color indexed="12"/>
      <name val="Arial Black"/>
      <family val="2"/>
    </font>
    <font>
      <b/>
      <sz val="18"/>
      <name val="Arial"/>
      <family val="2"/>
    </font>
    <font>
      <sz val="10"/>
      <name val="Aachen BT"/>
      <family val="1"/>
    </font>
    <font>
      <sz val="10"/>
      <color indexed="10"/>
      <name val="Arial"/>
      <family val="0"/>
    </font>
    <font>
      <sz val="10"/>
      <color indexed="15"/>
      <name val="Arial Black"/>
      <family val="2"/>
    </font>
    <font>
      <b/>
      <sz val="12"/>
      <name val="Arial"/>
      <family val="2"/>
    </font>
    <font>
      <sz val="28"/>
      <name val="Arial Black"/>
      <family val="2"/>
    </font>
    <font>
      <sz val="24"/>
      <name val="Arial Black"/>
      <family val="2"/>
    </font>
    <font>
      <b/>
      <sz val="16"/>
      <name val="Arial"/>
      <family val="2"/>
    </font>
    <font>
      <sz val="24"/>
      <name val="Bodoni MT Black"/>
      <family val="1"/>
    </font>
    <font>
      <b/>
      <sz val="36"/>
      <color indexed="12"/>
      <name val="Hobo BT"/>
      <family val="5"/>
    </font>
    <font>
      <sz val="18"/>
      <color indexed="10"/>
      <name val="Aachen BT"/>
      <family val="1"/>
    </font>
    <font>
      <b/>
      <sz val="8"/>
      <name val="Tahoma"/>
      <family val="0"/>
    </font>
    <font>
      <sz val="8"/>
      <name val="Tahoma"/>
      <family val="0"/>
    </font>
    <font>
      <b/>
      <sz val="16"/>
      <name val="Aachen BT"/>
      <family val="1"/>
    </font>
    <font>
      <b/>
      <sz val="14"/>
      <name val="Arial"/>
      <family val="2"/>
    </font>
    <font>
      <sz val="14"/>
      <name val="Aachen BT"/>
      <family val="1"/>
    </font>
    <font>
      <b/>
      <sz val="14"/>
      <name val="Comic Sans MS"/>
      <family val="4"/>
    </font>
    <font>
      <sz val="12"/>
      <name val="Bodoni MT Black"/>
      <family val="1"/>
    </font>
    <font>
      <sz val="10"/>
      <color indexed="17"/>
      <name val="Arial"/>
      <family val="0"/>
    </font>
    <font>
      <sz val="11"/>
      <name val="Bodoni MT Black"/>
      <family val="1"/>
    </font>
    <font>
      <sz val="11"/>
      <name val="Arial"/>
      <family val="2"/>
    </font>
    <font>
      <b/>
      <sz val="11"/>
      <name val="Berlin Sans FB Demi"/>
      <family val="2"/>
    </font>
    <font>
      <b/>
      <sz val="12"/>
      <name val="Bodoni MT Black"/>
      <family val="1"/>
    </font>
    <font>
      <b/>
      <sz val="14"/>
      <name val="Algerian"/>
      <family val="5"/>
    </font>
    <font>
      <sz val="14"/>
      <name val="Algerian"/>
      <family val="5"/>
    </font>
    <font>
      <b/>
      <sz val="18"/>
      <name val="Algerian"/>
      <family val="5"/>
    </font>
    <font>
      <sz val="20"/>
      <color indexed="10"/>
      <name val="Arial Black"/>
      <family val="2"/>
    </font>
    <font>
      <sz val="12"/>
      <color indexed="12"/>
      <name val="Broadway"/>
      <family val="5"/>
    </font>
    <font>
      <sz val="12"/>
      <name val="Broadway"/>
      <family val="5"/>
    </font>
    <font>
      <b/>
      <sz val="14"/>
      <name val="Hobo BT"/>
      <family val="5"/>
    </font>
    <font>
      <sz val="12"/>
      <color indexed="17"/>
      <name val="Broadway"/>
      <family val="5"/>
    </font>
    <font>
      <sz val="10"/>
      <color indexed="17"/>
      <name val="Aachen BT"/>
      <family val="1"/>
    </font>
    <font>
      <sz val="10"/>
      <color indexed="17"/>
      <name val="Arial Black"/>
      <family val="2"/>
    </font>
    <font>
      <sz val="16"/>
      <color indexed="15"/>
      <name val="Arial Black"/>
      <family val="2"/>
    </font>
    <font>
      <sz val="11"/>
      <color indexed="15"/>
      <name val="Arial Black"/>
      <family val="2"/>
    </font>
    <font>
      <sz val="16"/>
      <color indexed="15"/>
      <name val="Arial"/>
      <family val="0"/>
    </font>
    <font>
      <sz val="18"/>
      <color indexed="15"/>
      <name val="Arial Black"/>
      <family val="2"/>
    </font>
    <font>
      <sz val="18"/>
      <color indexed="15"/>
      <name val="Arial"/>
      <family val="0"/>
    </font>
    <font>
      <sz val="26"/>
      <color indexed="10"/>
      <name val="Arial Black"/>
      <family val="2"/>
    </font>
    <font>
      <b/>
      <sz val="18"/>
      <name val="Bodoni MT Black"/>
      <family val="1"/>
    </font>
    <font>
      <sz val="12"/>
      <color indexed="12"/>
      <name val="Arial Black"/>
      <family val="2"/>
    </font>
    <font>
      <sz val="11"/>
      <name val="Arial Black"/>
      <family val="2"/>
    </font>
    <font>
      <b/>
      <sz val="22"/>
      <name val="Arial"/>
      <family val="0"/>
    </font>
    <font>
      <sz val="16"/>
      <name val="Cooper Black"/>
      <family val="1"/>
    </font>
    <font>
      <b/>
      <sz val="36"/>
      <name val="Rockwell Extra Bold"/>
      <family val="1"/>
    </font>
    <font>
      <b/>
      <sz val="22"/>
      <name val="Rockwell Extra Bold"/>
      <family val="1"/>
    </font>
    <font>
      <sz val="36"/>
      <name val="Rockwell Extra Bold"/>
      <family val="1"/>
    </font>
    <font>
      <b/>
      <sz val="28"/>
      <name val="Rockwell Extra Bold"/>
      <family val="1"/>
    </font>
    <font>
      <sz val="14"/>
      <name val="Rockwell Extra Bold"/>
      <family val="1"/>
    </font>
    <font>
      <sz val="10"/>
      <name val="Rockwell Extra Bold"/>
      <family val="1"/>
    </font>
    <font>
      <sz val="20"/>
      <name val="Rockwell Extra Bold"/>
      <family val="1"/>
    </font>
    <font>
      <b/>
      <sz val="12"/>
      <name val="Rockwell Extra Bold"/>
      <family val="1"/>
    </font>
    <font>
      <sz val="22"/>
      <name val="Rockwell Extra Bold"/>
      <family val="1"/>
    </font>
    <font>
      <sz val="28"/>
      <name val="Rockwell Extra Bold"/>
      <family val="1"/>
    </font>
    <font>
      <sz val="48"/>
      <name val="Arial"/>
      <family val="0"/>
    </font>
    <font>
      <sz val="48"/>
      <name val="Bodoni MT Black"/>
      <family val="1"/>
    </font>
    <font>
      <sz val="11"/>
      <color indexed="12"/>
      <name val="Arial Black"/>
      <family val="2"/>
    </font>
    <font>
      <b/>
      <sz val="24"/>
      <name val="Bodoni MT Black"/>
      <family val="1"/>
    </font>
    <font>
      <sz val="20"/>
      <name val="Cooper Black"/>
      <family val="1"/>
    </font>
    <font>
      <sz val="10"/>
      <name val="Cooper Black"/>
      <family val="1"/>
    </font>
    <font>
      <sz val="22"/>
      <name val="Arial"/>
      <family val="0"/>
    </font>
    <font>
      <sz val="16"/>
      <color indexed="12"/>
      <name val="Aachen BT"/>
      <family val="1"/>
    </font>
    <font>
      <sz val="22"/>
      <color indexed="12"/>
      <name val="Aachen BT"/>
      <family val="1"/>
    </font>
    <font>
      <b/>
      <sz val="28"/>
      <name val="Arial Black"/>
      <family val="2"/>
    </font>
    <font>
      <sz val="16"/>
      <name val="ChelthmITC Bk BT"/>
      <family val="1"/>
    </font>
    <font>
      <sz val="18"/>
      <name val="ChelthmITC Bk BT"/>
      <family val="1"/>
    </font>
    <font>
      <sz val="22"/>
      <name val="Arial Black"/>
      <family val="2"/>
    </font>
    <font>
      <sz val="20"/>
      <name val="Arial Black"/>
      <family val="2"/>
    </font>
    <font>
      <sz val="36"/>
      <name val="ChelthmITC Bk BT"/>
      <family val="1"/>
    </font>
    <font>
      <sz val="24"/>
      <name val="Rockwell Extra Bold"/>
      <family val="1"/>
    </font>
    <font>
      <sz val="16"/>
      <name val="Rockwell Extra Bold"/>
      <family val="1"/>
    </font>
    <font>
      <b/>
      <sz val="26"/>
      <name val="Rockwell Extra Bold"/>
      <family val="1"/>
    </font>
    <font>
      <sz val="26"/>
      <name val="Rockwell Extra Bold"/>
      <family val="1"/>
    </font>
    <font>
      <b/>
      <sz val="12"/>
      <name val="Rockwell"/>
      <family val="1"/>
    </font>
    <font>
      <b/>
      <sz val="14"/>
      <color indexed="10"/>
      <name val="Comic Sans MS"/>
      <family val="4"/>
    </font>
    <font>
      <sz val="36"/>
      <name val="Bodoni MT Black"/>
      <family val="1"/>
    </font>
    <font>
      <sz val="18"/>
      <name val="Rockwell Extra Bold"/>
      <family val="1"/>
    </font>
    <font>
      <b/>
      <sz val="22"/>
      <name val="Copperplate Gothic Bold"/>
      <family val="2"/>
    </font>
    <font>
      <b/>
      <sz val="26"/>
      <name val="Bodoni MT Black"/>
      <family val="1"/>
    </font>
    <font>
      <b/>
      <sz val="20"/>
      <name val="Rockwell Extra Bold"/>
      <family val="1"/>
    </font>
    <font>
      <sz val="28"/>
      <name val="Cooper Lt BT"/>
      <family val="1"/>
    </font>
    <font>
      <sz val="18"/>
      <name val="Cooper Lt BT"/>
      <family val="1"/>
    </font>
    <font>
      <sz val="20"/>
      <name val="Cooper Lt BT"/>
      <family val="1"/>
    </font>
    <font>
      <b/>
      <i/>
      <sz val="22"/>
      <name val="Bodoni MT Black"/>
      <family val="1"/>
    </font>
    <font>
      <sz val="20"/>
      <color indexed="17"/>
      <name val="Aachen BT"/>
      <family val="1"/>
    </font>
    <font>
      <sz val="26"/>
      <color indexed="17"/>
      <name val="Bodoni MT Black"/>
      <family val="1"/>
    </font>
    <font>
      <b/>
      <sz val="11"/>
      <color indexed="12"/>
      <name val="Arial"/>
      <family val="2"/>
    </font>
    <font>
      <b/>
      <sz val="12"/>
      <color indexed="12"/>
      <name val="Bodoni MT Black"/>
      <family val="1"/>
    </font>
    <font>
      <sz val="10"/>
      <color indexed="20"/>
      <name val="Arial Black"/>
      <family val="2"/>
    </font>
    <font>
      <sz val="10"/>
      <color indexed="20"/>
      <name val="Arial"/>
      <family val="0"/>
    </font>
    <font>
      <sz val="10"/>
      <color indexed="20"/>
      <name val="Aachen BT"/>
      <family val="1"/>
    </font>
    <font>
      <sz val="22"/>
      <color indexed="12"/>
      <name val="Bodoni MT Black"/>
      <family val="1"/>
    </font>
    <font>
      <sz val="18"/>
      <color indexed="17"/>
      <name val="Bodoni MT Black"/>
      <family val="1"/>
    </font>
    <font>
      <sz val="48"/>
      <name val="Arial Black"/>
      <family val="2"/>
    </font>
    <font>
      <sz val="72"/>
      <name val="Rockwell Extra Bold"/>
      <family val="1"/>
    </font>
    <font>
      <b/>
      <sz val="14"/>
      <name val="Aachen BT"/>
      <family val="1"/>
    </font>
    <font>
      <b/>
      <sz val="22"/>
      <name val="Aachen BT"/>
      <family val="1"/>
    </font>
    <font>
      <sz val="22"/>
      <color indexed="12"/>
      <name val="Arial Black"/>
      <family val="2"/>
    </font>
    <font>
      <sz val="28"/>
      <color indexed="12"/>
      <name val="Arial Black"/>
      <family val="2"/>
    </font>
    <font>
      <sz val="12"/>
      <name val="Cooper Black"/>
      <family val="1"/>
    </font>
    <font>
      <b/>
      <sz val="11"/>
      <name val="Comic Sans MS"/>
      <family val="4"/>
    </font>
    <font>
      <sz val="12"/>
      <color indexed="12"/>
      <name val="Arial"/>
      <family val="0"/>
    </font>
    <font>
      <b/>
      <sz val="20"/>
      <name val="Berlin Sans FB Demi"/>
      <family val="2"/>
    </font>
    <font>
      <sz val="14"/>
      <name val="Cooper Black"/>
      <family val="1"/>
    </font>
    <font>
      <b/>
      <sz val="8"/>
      <name val="Arial Black"/>
      <family val="2"/>
    </font>
    <font>
      <b/>
      <sz val="9"/>
      <name val="Comic Sans MS"/>
      <family val="4"/>
    </font>
    <font>
      <sz val="9"/>
      <name val="Arial"/>
      <family val="0"/>
    </font>
    <font>
      <sz val="10"/>
      <color indexed="12"/>
      <name val="Arial Black"/>
      <family val="2"/>
    </font>
    <font>
      <sz val="11"/>
      <name val="Cooper Black"/>
      <family val="1"/>
    </font>
    <font>
      <b/>
      <sz val="18"/>
      <name val="Rockwell Extra Bold"/>
      <family val="1"/>
    </font>
    <font>
      <sz val="9"/>
      <name val="Bodoni MT Black"/>
      <family val="1"/>
    </font>
    <font>
      <sz val="18"/>
      <name val="Cooper Black"/>
      <family val="1"/>
    </font>
    <font>
      <sz val="22"/>
      <name val="Broadway"/>
      <family val="5"/>
    </font>
    <font>
      <b/>
      <sz val="22"/>
      <name val="Bodoni MT Black"/>
      <family val="1"/>
    </font>
    <font>
      <sz val="24"/>
      <name val="Cooper Lt BT"/>
      <family val="1"/>
    </font>
    <font>
      <sz val="26"/>
      <name val="Arial Black"/>
      <family val="2"/>
    </font>
    <font>
      <b/>
      <sz val="22"/>
      <name val="Arial Black"/>
      <family val="2"/>
    </font>
    <font>
      <sz val="26"/>
      <name val="Arial"/>
      <family val="0"/>
    </font>
    <font>
      <sz val="11"/>
      <name val="Rockwell Extra Bold"/>
      <family val="1"/>
    </font>
    <font>
      <sz val="8"/>
      <name val="Rockwell Extra Bold"/>
      <family val="1"/>
    </font>
    <font>
      <sz val="14"/>
      <color indexed="12"/>
      <name val="Rockwell Extra Bold"/>
      <family val="1"/>
    </font>
    <font>
      <sz val="16"/>
      <color indexed="12"/>
      <name val="Arial Black"/>
      <family val="2"/>
    </font>
    <font>
      <sz val="16"/>
      <color indexed="12"/>
      <name val="Arial"/>
      <family val="0"/>
    </font>
    <font>
      <sz val="14"/>
      <color indexed="10"/>
      <name val="Rockwell Extra Bold"/>
      <family val="1"/>
    </font>
    <font>
      <sz val="8"/>
      <color indexed="12"/>
      <name val="Arial Black"/>
      <family val="2"/>
    </font>
    <font>
      <sz val="12"/>
      <color indexed="12"/>
      <name val="Cooper Black"/>
      <family val="1"/>
    </font>
    <font>
      <sz val="11"/>
      <color indexed="12"/>
      <name val="Arial"/>
      <family val="2"/>
    </font>
    <font>
      <b/>
      <sz val="18"/>
      <name val="Berlin Sans FB Demi"/>
      <family val="2"/>
    </font>
    <font>
      <b/>
      <sz val="14"/>
      <color indexed="12"/>
      <name val="Comic Sans MS"/>
      <family val="4"/>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ill>
    <fill>
      <patternFill patternType="solid">
        <fgColor indexed="65"/>
        <bgColor indexed="64"/>
      </patternFill>
    </fill>
    <fill>
      <patternFill patternType="solid">
        <fgColor indexed="13"/>
        <bgColor indexed="64"/>
      </patternFill>
    </fill>
    <fill>
      <patternFill patternType="lightHorizontal"/>
    </fill>
    <fill>
      <patternFill patternType="gray0625"/>
    </fill>
  </fills>
  <borders count="1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10"/>
      </left>
      <right style="double">
        <color indexed="10"/>
      </right>
      <top style="double">
        <color indexed="10"/>
      </top>
      <bottom style="double">
        <color indexed="10"/>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medium">
        <color indexed="10"/>
      </left>
      <right style="medium">
        <color indexed="10"/>
      </right>
      <top style="medium">
        <color indexed="10"/>
      </top>
      <bottom style="medium">
        <color indexed="10"/>
      </bottom>
    </border>
    <border>
      <left>
        <color indexed="63"/>
      </left>
      <right style="thin">
        <color indexed="10"/>
      </right>
      <top>
        <color indexed="63"/>
      </top>
      <bottom style="thin">
        <color indexed="10"/>
      </bottom>
    </border>
    <border>
      <left style="thin">
        <color indexed="10"/>
      </left>
      <right>
        <color indexed="63"/>
      </right>
      <top>
        <color indexed="63"/>
      </top>
      <bottom style="thin">
        <color indexed="10"/>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color indexed="63"/>
      </left>
      <right>
        <color indexed="63"/>
      </right>
      <top style="thin">
        <color indexed="10"/>
      </top>
      <bottom style="thin">
        <color indexed="10"/>
      </bottom>
    </border>
    <border>
      <left>
        <color indexed="63"/>
      </left>
      <right>
        <color indexed="63"/>
      </right>
      <top style="thin">
        <color indexed="10"/>
      </top>
      <bottom>
        <color indexed="63"/>
      </bottom>
    </border>
    <border>
      <left style="double">
        <color indexed="10"/>
      </left>
      <right>
        <color indexed="63"/>
      </right>
      <top style="double">
        <color indexed="10"/>
      </top>
      <bottom>
        <color indexed="63"/>
      </bottom>
    </border>
    <border>
      <left style="double">
        <color indexed="10"/>
      </left>
      <right style="double">
        <color indexed="10"/>
      </right>
      <top>
        <color indexed="63"/>
      </top>
      <bottom style="double">
        <color indexed="10"/>
      </bottom>
    </border>
    <border>
      <left style="double">
        <color indexed="10"/>
      </left>
      <right style="double">
        <color indexed="10"/>
      </right>
      <top style="double">
        <color indexed="10"/>
      </top>
      <bottom>
        <color indexed="63"/>
      </bottom>
    </border>
    <border>
      <left style="thin">
        <color indexed="10"/>
      </left>
      <right style="double">
        <color indexed="10"/>
      </right>
      <top>
        <color indexed="63"/>
      </top>
      <bottom style="double">
        <color indexed="10"/>
      </bottom>
    </border>
    <border>
      <left style="thin">
        <color indexed="10"/>
      </left>
      <right style="thin">
        <color indexed="10"/>
      </right>
      <top>
        <color indexed="63"/>
      </top>
      <bottom>
        <color indexed="63"/>
      </bottom>
    </border>
    <border>
      <left style="thin">
        <color indexed="10"/>
      </left>
      <right style="double">
        <color indexed="10"/>
      </right>
      <top>
        <color indexed="63"/>
      </top>
      <bottom>
        <color indexed="63"/>
      </bottom>
    </border>
    <border>
      <left style="thin">
        <color indexed="10"/>
      </left>
      <right style="thin">
        <color indexed="10"/>
      </right>
      <top style="double">
        <color indexed="10"/>
      </top>
      <bottom>
        <color indexed="63"/>
      </bottom>
    </border>
    <border>
      <left style="thin">
        <color indexed="10"/>
      </left>
      <right style="double">
        <color indexed="10"/>
      </right>
      <top style="double">
        <color indexed="10"/>
      </top>
      <bottom>
        <color indexed="63"/>
      </bottom>
    </border>
    <border>
      <left style="double">
        <color indexed="10"/>
      </left>
      <right style="thin">
        <color indexed="10"/>
      </right>
      <top>
        <color indexed="63"/>
      </top>
      <bottom>
        <color indexed="63"/>
      </bottom>
    </border>
    <border>
      <left style="double">
        <color indexed="10"/>
      </left>
      <right>
        <color indexed="63"/>
      </right>
      <top>
        <color indexed="63"/>
      </top>
      <bottom>
        <color indexed="63"/>
      </bottom>
    </border>
    <border>
      <left style="double">
        <color indexed="10"/>
      </left>
      <right style="thin">
        <color indexed="10"/>
      </right>
      <top style="double">
        <color indexed="10"/>
      </top>
      <bottom>
        <color indexed="63"/>
      </bottom>
    </border>
    <border>
      <left style="double">
        <color indexed="10"/>
      </left>
      <right style="thin">
        <color indexed="10"/>
      </right>
      <top>
        <color indexed="63"/>
      </top>
      <bottom style="double">
        <color indexed="10"/>
      </bottom>
    </border>
    <border>
      <left style="thin">
        <color indexed="10"/>
      </left>
      <right style="thin">
        <color indexed="10"/>
      </right>
      <top>
        <color indexed="63"/>
      </top>
      <bottom style="double">
        <color indexed="10"/>
      </bottom>
    </border>
    <border>
      <left style="double">
        <color indexed="10"/>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color indexed="63"/>
      </left>
      <right>
        <color indexed="63"/>
      </right>
      <top style="double">
        <color indexed="10"/>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style="double">
        <color indexed="10"/>
      </right>
      <top>
        <color indexed="63"/>
      </top>
      <bottom style="double">
        <color indexed="10"/>
      </bottom>
    </border>
    <border>
      <left style="double">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double">
        <color indexed="10"/>
      </right>
      <top style="medium">
        <color indexed="10"/>
      </top>
      <bottom style="medium">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color indexed="63"/>
      </right>
      <top>
        <color indexed="63"/>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style="medium">
        <color indexed="10"/>
      </right>
      <top style="thin">
        <color indexed="10"/>
      </top>
      <bottom style="thin">
        <color indexed="10"/>
      </bottom>
    </border>
    <border>
      <left style="medium">
        <color indexed="10"/>
      </left>
      <right style="medium">
        <color indexed="10"/>
      </right>
      <top style="thin">
        <color indexed="10"/>
      </top>
      <bottom style="thin">
        <color indexed="10"/>
      </bottom>
    </border>
    <border>
      <left style="medium">
        <color indexed="10"/>
      </left>
      <right style="thin">
        <color indexed="10"/>
      </right>
      <top style="thin">
        <color indexed="10"/>
      </top>
      <bottom style="thin">
        <color indexed="10"/>
      </bottom>
    </border>
    <border>
      <left>
        <color indexed="63"/>
      </left>
      <right style="thick">
        <color indexed="14"/>
      </right>
      <top>
        <color indexed="63"/>
      </top>
      <bottom>
        <color indexed="63"/>
      </bottom>
    </border>
    <border>
      <left style="thick">
        <color indexed="14"/>
      </left>
      <right style="thick">
        <color indexed="14"/>
      </right>
      <top>
        <color indexed="63"/>
      </top>
      <bottom>
        <color indexed="63"/>
      </bottom>
    </border>
    <border>
      <left style="thick">
        <color indexed="14"/>
      </left>
      <right>
        <color indexed="63"/>
      </right>
      <top>
        <color indexed="63"/>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double">
        <color indexed="10"/>
      </left>
      <right style="thin">
        <color indexed="10"/>
      </right>
      <top style="thin">
        <color indexed="10"/>
      </top>
      <bottom style="double">
        <color indexed="10"/>
      </bottom>
    </border>
    <border>
      <left style="thin">
        <color indexed="10"/>
      </left>
      <right style="thin">
        <color indexed="10"/>
      </right>
      <top style="thin">
        <color indexed="10"/>
      </top>
      <bottom style="double">
        <color indexed="10"/>
      </bottom>
    </border>
    <border>
      <left>
        <color indexed="63"/>
      </left>
      <right style="thin">
        <color indexed="10"/>
      </right>
      <top style="thin">
        <color indexed="10"/>
      </top>
      <bottom style="double">
        <color indexed="10"/>
      </bottom>
    </border>
    <border>
      <left style="thin">
        <color indexed="10"/>
      </left>
      <right style="double">
        <color indexed="10"/>
      </right>
      <top style="thin">
        <color indexed="10"/>
      </top>
      <bottom style="double">
        <color indexed="10"/>
      </bottom>
    </border>
    <border>
      <left style="double">
        <color indexed="10"/>
      </left>
      <right>
        <color indexed="63"/>
      </right>
      <top style="thin">
        <color indexed="10"/>
      </top>
      <bottom style="double">
        <color indexed="10"/>
      </bottom>
    </border>
    <border>
      <left>
        <color indexed="63"/>
      </left>
      <right>
        <color indexed="63"/>
      </right>
      <top style="thin">
        <color indexed="10"/>
      </top>
      <bottom style="double">
        <color indexed="10"/>
      </bottom>
    </border>
    <border>
      <left>
        <color indexed="63"/>
      </left>
      <right style="double">
        <color indexed="10"/>
      </right>
      <top style="thin">
        <color indexed="10"/>
      </top>
      <bottom style="double">
        <color indexed="10"/>
      </bottom>
    </border>
    <border>
      <left>
        <color indexed="63"/>
      </left>
      <right style="thin">
        <color indexed="10"/>
      </right>
      <top style="double">
        <color indexed="10"/>
      </top>
      <bottom style="double">
        <color indexed="10"/>
      </bottom>
    </border>
    <border>
      <left style="thin">
        <color indexed="10"/>
      </left>
      <right style="thin">
        <color indexed="10"/>
      </right>
      <top style="double">
        <color indexed="10"/>
      </top>
      <bottom style="double">
        <color indexed="10"/>
      </bottom>
    </border>
    <border>
      <left style="thin">
        <color indexed="10"/>
      </left>
      <right style="double">
        <color indexed="10"/>
      </right>
      <top style="double">
        <color indexed="10"/>
      </top>
      <bottom style="double">
        <color indexed="10"/>
      </bottom>
    </border>
    <border>
      <left style="double">
        <color indexed="10"/>
      </left>
      <right>
        <color indexed="63"/>
      </right>
      <top style="thin">
        <color indexed="10"/>
      </top>
      <bottom style="thin">
        <color indexed="10"/>
      </bottom>
    </border>
    <border>
      <left>
        <color indexed="63"/>
      </left>
      <right style="double">
        <color indexed="10"/>
      </right>
      <top style="thin">
        <color indexed="10"/>
      </top>
      <bottom style="thin">
        <color indexed="10"/>
      </bottom>
    </border>
    <border>
      <left style="thin">
        <color indexed="10"/>
      </left>
      <right>
        <color indexed="63"/>
      </right>
      <top style="thin">
        <color indexed="10"/>
      </top>
      <bottom style="double">
        <color indexed="10"/>
      </bottom>
    </border>
    <border>
      <left style="double">
        <color indexed="10"/>
      </left>
      <right style="thin">
        <color indexed="10"/>
      </right>
      <top style="thin">
        <color indexed="10"/>
      </top>
      <bottom style="thin">
        <color indexed="10"/>
      </bottom>
    </border>
    <border>
      <left style="double">
        <color indexed="10"/>
      </left>
      <right style="thin">
        <color indexed="10"/>
      </right>
      <top>
        <color indexed="63"/>
      </top>
      <bottom style="thin">
        <color indexed="10"/>
      </bottom>
    </border>
    <border>
      <left style="thin">
        <color indexed="10"/>
      </left>
      <right style="double">
        <color indexed="10"/>
      </right>
      <top style="thin">
        <color indexed="10"/>
      </top>
      <bottom style="thin">
        <color indexed="10"/>
      </bottom>
    </border>
    <border>
      <left style="thick">
        <color indexed="10"/>
      </left>
      <right style="double">
        <color indexed="10"/>
      </right>
      <top style="thick">
        <color indexed="10"/>
      </top>
      <bottom>
        <color indexed="63"/>
      </bottom>
    </border>
    <border>
      <left style="thick">
        <color indexed="10"/>
      </left>
      <right style="double">
        <color indexed="10"/>
      </right>
      <top>
        <color indexed="63"/>
      </top>
      <bottom>
        <color indexed="63"/>
      </bottom>
    </border>
    <border>
      <left style="thick">
        <color indexed="10"/>
      </left>
      <right style="double">
        <color indexed="10"/>
      </right>
      <top>
        <color indexed="63"/>
      </top>
      <bottom style="thick">
        <color indexed="10"/>
      </bottom>
    </border>
    <border>
      <left style="thin">
        <color indexed="10"/>
      </left>
      <right style="double">
        <color indexed="10"/>
      </right>
      <top>
        <color indexed="63"/>
      </top>
      <bottom style="thin">
        <color indexed="10"/>
      </bottom>
    </border>
    <border>
      <left style="double">
        <color indexed="10"/>
      </left>
      <right style="thin">
        <color indexed="10"/>
      </right>
      <top style="double">
        <color indexed="10"/>
      </top>
      <bottom style="double">
        <color indexed="10"/>
      </bottom>
    </border>
    <border>
      <left style="thin">
        <color indexed="10"/>
      </left>
      <right style="thin">
        <color indexed="10"/>
      </right>
      <top style="double">
        <color indexed="10"/>
      </top>
      <bottom style="thin">
        <color indexed="10"/>
      </bottom>
    </border>
    <border>
      <left style="thin">
        <color indexed="10"/>
      </left>
      <right style="double">
        <color indexed="10"/>
      </right>
      <top style="double">
        <color indexed="10"/>
      </top>
      <bottom style="thin">
        <color indexed="10"/>
      </bottom>
    </border>
    <border>
      <left>
        <color indexed="63"/>
      </left>
      <right style="thin">
        <color indexed="10"/>
      </right>
      <top style="double">
        <color indexed="10"/>
      </top>
      <bottom style="thin">
        <color indexed="10"/>
      </bottom>
    </border>
    <border>
      <left style="double">
        <color indexed="10"/>
      </left>
      <right>
        <color indexed="63"/>
      </right>
      <top style="double">
        <color indexed="10"/>
      </top>
      <bottom style="thin">
        <color indexed="10"/>
      </bottom>
    </border>
    <border>
      <left>
        <color indexed="63"/>
      </left>
      <right>
        <color indexed="63"/>
      </right>
      <top style="double">
        <color indexed="10"/>
      </top>
      <bottom style="thin">
        <color indexed="10"/>
      </bottom>
    </border>
    <border>
      <left>
        <color indexed="63"/>
      </left>
      <right style="double">
        <color indexed="10"/>
      </right>
      <top style="double">
        <color indexed="10"/>
      </top>
      <bottom style="thin">
        <color indexed="10"/>
      </bottom>
    </border>
    <border>
      <left style="thin">
        <color indexed="10"/>
      </left>
      <right>
        <color indexed="63"/>
      </right>
      <top style="double">
        <color indexed="10"/>
      </top>
      <bottom style="thin">
        <color indexed="10"/>
      </bottom>
    </border>
    <border>
      <left style="double">
        <color indexed="10"/>
      </left>
      <right>
        <color indexed="63"/>
      </right>
      <top>
        <color indexed="63"/>
      </top>
      <bottom style="thin">
        <color indexed="10"/>
      </bottom>
    </border>
    <border>
      <left>
        <color indexed="63"/>
      </left>
      <right style="double">
        <color indexed="10"/>
      </right>
      <top>
        <color indexed="63"/>
      </top>
      <bottom style="thin">
        <color indexed="10"/>
      </bottom>
    </border>
    <border>
      <left style="double">
        <color indexed="10"/>
      </left>
      <right style="thin">
        <color indexed="10"/>
      </right>
      <top style="double">
        <color indexed="10"/>
      </top>
      <bottom style="thin">
        <color indexed="10"/>
      </bottom>
    </border>
    <border>
      <left style="double">
        <color indexed="17"/>
      </left>
      <right>
        <color indexed="63"/>
      </right>
      <top style="double">
        <color indexed="17"/>
      </top>
      <bottom style="double">
        <color indexed="17"/>
      </bottom>
    </border>
    <border>
      <left>
        <color indexed="63"/>
      </left>
      <right>
        <color indexed="63"/>
      </right>
      <top style="double">
        <color indexed="17"/>
      </top>
      <bottom style="double">
        <color indexed="17"/>
      </bottom>
    </border>
    <border>
      <left style="thin">
        <color indexed="17"/>
      </left>
      <right>
        <color indexed="63"/>
      </right>
      <top style="double">
        <color indexed="17"/>
      </top>
      <bottom style="double">
        <color indexed="17"/>
      </bottom>
    </border>
    <border>
      <left>
        <color indexed="63"/>
      </left>
      <right style="double">
        <color indexed="17"/>
      </right>
      <top style="double">
        <color indexed="17"/>
      </top>
      <bottom style="double">
        <color indexed="17"/>
      </bottom>
    </border>
    <border>
      <left style="thick">
        <color indexed="10"/>
      </left>
      <right style="thick">
        <color indexed="10"/>
      </right>
      <top style="thick">
        <color indexed="10"/>
      </top>
      <bottom style="thick">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style="thick">
        <color indexed="10"/>
      </right>
      <top style="medium">
        <color indexed="10"/>
      </top>
      <bottom style="medium">
        <color indexed="10"/>
      </bottom>
    </border>
    <border>
      <left>
        <color indexed="63"/>
      </left>
      <right style="medium">
        <color indexed="10"/>
      </right>
      <top style="medium">
        <color indexed="10"/>
      </top>
      <bottom style="medium">
        <color indexed="1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44" fontId="0" fillId="0" borderId="0" applyFont="0" applyFill="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3">
    <xf numFmtId="0" fontId="0" fillId="0" borderId="0" xfId="0" applyAlignment="1">
      <alignment/>
    </xf>
    <xf numFmtId="4" fontId="27" fillId="0" borderId="0" xfId="0" applyNumberFormat="1" applyFont="1" applyBorder="1" applyAlignment="1">
      <alignment horizontal="center" vertical="center"/>
    </xf>
    <xf numFmtId="0" fontId="0" fillId="0" borderId="0" xfId="0" applyBorder="1" applyAlignment="1">
      <alignment/>
    </xf>
    <xf numFmtId="4" fontId="28" fillId="0" borderId="0" xfId="0" applyNumberFormat="1" applyFont="1" applyBorder="1" applyAlignment="1">
      <alignment horizontal="center" vertical="center"/>
    </xf>
    <xf numFmtId="4" fontId="29" fillId="0" borderId="0" xfId="0" applyNumberFormat="1" applyFont="1" applyBorder="1" applyAlignment="1">
      <alignment horizontal="center" vertical="center"/>
    </xf>
    <xf numFmtId="4" fontId="24" fillId="0" borderId="0" xfId="0" applyNumberFormat="1" applyFont="1" applyBorder="1" applyAlignment="1">
      <alignment horizontal="center" vertical="center"/>
    </xf>
    <xf numFmtId="4" fontId="25" fillId="0" borderId="0" xfId="0" applyNumberFormat="1" applyFont="1" applyBorder="1" applyAlignment="1">
      <alignment horizontal="center" vertical="center"/>
    </xf>
    <xf numFmtId="0" fontId="23" fillId="0" borderId="0" xfId="0" applyFont="1" applyBorder="1" applyAlignment="1">
      <alignment horizontal="center" vertical="center"/>
    </xf>
    <xf numFmtId="4" fontId="0" fillId="0" borderId="0" xfId="0" applyNumberFormat="1" applyAlignment="1">
      <alignment horizontal="center"/>
    </xf>
    <xf numFmtId="4" fontId="0" fillId="0" borderId="0" xfId="0" applyNumberFormat="1" applyAlignment="1">
      <alignment horizontal="center" vertical="center"/>
    </xf>
    <xf numFmtId="181" fontId="31" fillId="0" borderId="0" xfId="0" applyNumberFormat="1" applyFont="1" applyBorder="1" applyAlignment="1">
      <alignment horizontal="center" vertical="center"/>
    </xf>
    <xf numFmtId="181" fontId="32" fillId="0" borderId="0" xfId="0" applyNumberFormat="1" applyFont="1" applyBorder="1" applyAlignment="1">
      <alignment horizontal="center" vertical="center"/>
    </xf>
    <xf numFmtId="2" fontId="0" fillId="0" borderId="0" xfId="0" applyNumberFormat="1"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Alignment="1">
      <alignment horizontal="justify" vertical="justify" wrapText="1"/>
    </xf>
    <xf numFmtId="0" fontId="0" fillId="0" borderId="0" xfId="0" applyAlignment="1" applyProtection="1">
      <alignment horizontal="justify" vertical="justify" wrapText="1"/>
      <protection/>
    </xf>
    <xf numFmtId="181" fontId="0" fillId="0" borderId="0" xfId="0" applyNumberFormat="1" applyAlignment="1">
      <alignment vertical="center"/>
    </xf>
    <xf numFmtId="0" fontId="0" fillId="0" borderId="0" xfId="0" applyBorder="1" applyAlignment="1">
      <alignment horizontal="center" vertical="center"/>
    </xf>
    <xf numFmtId="0" fontId="55" fillId="0" borderId="0" xfId="0" applyFont="1" applyAlignment="1">
      <alignment horizontal="center" vertical="center"/>
    </xf>
    <xf numFmtId="0" fontId="0" fillId="0" borderId="0" xfId="0" applyAlignment="1">
      <alignment/>
    </xf>
    <xf numFmtId="4" fontId="0" fillId="0" borderId="0" xfId="0" applyNumberFormat="1" applyAlignment="1">
      <alignment vertical="center"/>
    </xf>
    <xf numFmtId="4" fontId="28" fillId="0" borderId="10" xfId="0" applyNumberFormat="1" applyFont="1" applyBorder="1" applyAlignment="1">
      <alignment horizontal="center" vertical="center"/>
    </xf>
    <xf numFmtId="0" fontId="115" fillId="0" borderId="0" xfId="0" applyFont="1" applyAlignment="1">
      <alignment/>
    </xf>
    <xf numFmtId="0" fontId="50" fillId="0" borderId="0"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117" fillId="0" borderId="0" xfId="0" applyFont="1" applyBorder="1" applyAlignment="1" applyProtection="1">
      <alignment horizontal="center" vertical="center" wrapText="1"/>
      <protection/>
    </xf>
    <xf numFmtId="0" fontId="38" fillId="0" borderId="0" xfId="0" applyFont="1" applyAlignment="1" applyProtection="1">
      <alignment horizontal="justify" vertical="justify" wrapText="1"/>
      <protection/>
    </xf>
    <xf numFmtId="0" fontId="38" fillId="0" borderId="0" xfId="0" applyFont="1" applyAlignment="1" applyProtection="1">
      <alignment horizontal="justify" vertical="justify" wrapText="1"/>
      <protection locked="0"/>
    </xf>
    <xf numFmtId="0" fontId="36" fillId="0" borderId="0" xfId="0" applyFont="1" applyAlignment="1" applyProtection="1">
      <alignment horizontal="justify" vertical="justify" wrapText="1"/>
      <protection locked="0"/>
    </xf>
    <xf numFmtId="49" fontId="120" fillId="0" borderId="0" xfId="0" applyNumberFormat="1" applyFont="1" applyBorder="1" applyAlignment="1" applyProtection="1">
      <alignment horizontal="center" vertical="center"/>
      <protection/>
    </xf>
    <xf numFmtId="0" fontId="125" fillId="0" borderId="0" xfId="0" applyFont="1" applyBorder="1" applyAlignment="1" applyProtection="1">
      <alignment horizontal="center" vertical="center"/>
      <protection/>
    </xf>
    <xf numFmtId="0" fontId="65" fillId="0" borderId="0" xfId="0" applyFont="1" applyBorder="1" applyAlignment="1" applyProtection="1">
      <alignment horizontal="center" vertical="center" wrapText="1"/>
      <protection/>
    </xf>
    <xf numFmtId="4" fontId="35" fillId="0" borderId="0" xfId="0" applyNumberFormat="1" applyFont="1" applyBorder="1" applyAlignment="1" applyProtection="1">
      <alignment vertical="center"/>
      <protection/>
    </xf>
    <xf numFmtId="0" fontId="119" fillId="0" borderId="11" xfId="0" applyNumberFormat="1" applyFont="1" applyBorder="1" applyAlignment="1" applyProtection="1">
      <alignment horizontal="center" vertical="center"/>
      <protection/>
    </xf>
    <xf numFmtId="0" fontId="119" fillId="0" borderId="0" xfId="0" applyNumberFormat="1" applyFont="1" applyBorder="1" applyAlignment="1" applyProtection="1">
      <alignment horizontal="center" vertical="center"/>
      <protection/>
    </xf>
    <xf numFmtId="0" fontId="119" fillId="0" borderId="12" xfId="0" applyNumberFormat="1" applyFont="1" applyBorder="1" applyAlignment="1" applyProtection="1">
      <alignment horizontal="center" vertical="center"/>
      <protection/>
    </xf>
    <xf numFmtId="4" fontId="37" fillId="0" borderId="13" xfId="0" applyNumberFormat="1" applyFont="1" applyBorder="1" applyAlignment="1" applyProtection="1">
      <alignment vertical="center"/>
      <protection/>
    </xf>
    <xf numFmtId="4" fontId="41" fillId="0" borderId="13" xfId="0" applyNumberFormat="1" applyFont="1" applyBorder="1" applyAlignment="1" applyProtection="1">
      <alignment vertical="center"/>
      <protection/>
    </xf>
    <xf numFmtId="4" fontId="0" fillId="0" borderId="0" xfId="0" applyNumberFormat="1" applyAlignment="1" applyProtection="1">
      <alignment/>
      <protection/>
    </xf>
    <xf numFmtId="0" fontId="122" fillId="0" borderId="0" xfId="0" applyFont="1" applyBorder="1" applyAlignment="1" applyProtection="1">
      <alignment vertical="center"/>
      <protection/>
    </xf>
    <xf numFmtId="4" fontId="24" fillId="0" borderId="0" xfId="0" applyNumberFormat="1" applyFont="1" applyBorder="1" applyAlignment="1">
      <alignment vertical="center"/>
    </xf>
    <xf numFmtId="0" fontId="24" fillId="0" borderId="0" xfId="0" applyFont="1" applyBorder="1" applyAlignment="1">
      <alignment vertical="center"/>
    </xf>
    <xf numFmtId="4" fontId="123" fillId="0" borderId="0" xfId="0" applyNumberFormat="1" applyFont="1" applyBorder="1" applyAlignment="1">
      <alignment vertical="center"/>
    </xf>
    <xf numFmtId="0" fontId="123" fillId="0" borderId="0" xfId="0" applyFont="1" applyBorder="1" applyAlignment="1">
      <alignment vertical="center"/>
    </xf>
    <xf numFmtId="0" fontId="61" fillId="0" borderId="0" xfId="0" applyFont="1" applyBorder="1" applyAlignment="1" applyProtection="1">
      <alignment horizontal="justify" vertical="justify" wrapText="1"/>
      <protection/>
    </xf>
    <xf numFmtId="0" fontId="43" fillId="0" borderId="0" xfId="0" applyFont="1" applyBorder="1" applyAlignment="1">
      <alignment horizontal="justify" vertical="justify" wrapText="1"/>
    </xf>
    <xf numFmtId="3" fontId="149" fillId="0" borderId="13" xfId="0" applyNumberFormat="1" applyFont="1" applyBorder="1" applyAlignment="1" applyProtection="1">
      <alignment horizontal="center" vertical="center"/>
      <protection/>
    </xf>
    <xf numFmtId="0" fontId="37" fillId="0" borderId="0" xfId="0" applyFont="1" applyAlignment="1">
      <alignment/>
    </xf>
    <xf numFmtId="49" fontId="131" fillId="24" borderId="14" xfId="0" applyNumberFormat="1" applyFont="1" applyFill="1" applyBorder="1" applyAlignment="1" applyProtection="1">
      <alignment horizontal="center" vertical="center"/>
      <protection/>
    </xf>
    <xf numFmtId="49" fontId="131" fillId="24" borderId="15" xfId="0" applyNumberFormat="1" applyFont="1" applyFill="1" applyBorder="1" applyAlignment="1" applyProtection="1">
      <alignment horizontal="center" vertical="center"/>
      <protection/>
    </xf>
    <xf numFmtId="4" fontId="74" fillId="0" borderId="16" xfId="0" applyNumberFormat="1" applyFont="1" applyBorder="1" applyAlignment="1" applyProtection="1">
      <alignment horizontal="center" vertical="center"/>
      <protection/>
    </xf>
    <xf numFmtId="0" fontId="55" fillId="0" borderId="16" xfId="0" applyFont="1" applyBorder="1" applyAlignment="1" applyProtection="1">
      <alignment horizontal="center" vertical="center"/>
      <protection/>
    </xf>
    <xf numFmtId="1" fontId="55" fillId="0" borderId="16" xfId="0" applyNumberFormat="1" applyFont="1" applyBorder="1" applyAlignment="1" applyProtection="1">
      <alignment horizontal="center" vertical="center"/>
      <protection/>
    </xf>
    <xf numFmtId="4" fontId="61" fillId="0" borderId="16" xfId="0" applyNumberFormat="1"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4" fontId="38" fillId="0" borderId="16" xfId="0" applyNumberFormat="1" applyFont="1" applyBorder="1" applyAlignment="1" applyProtection="1">
      <alignment horizontal="center" vertical="center"/>
      <protection/>
    </xf>
    <xf numFmtId="3" fontId="57" fillId="0" borderId="16" xfId="0" applyNumberFormat="1" applyFont="1" applyBorder="1" applyAlignment="1" applyProtection="1">
      <alignment horizontal="center" vertical="center"/>
      <protection/>
    </xf>
    <xf numFmtId="0" fontId="0" fillId="0" borderId="0" xfId="0" applyFont="1" applyAlignment="1">
      <alignment/>
    </xf>
    <xf numFmtId="0" fontId="0" fillId="0" borderId="0" xfId="0" applyFont="1" applyAlignment="1">
      <alignment/>
    </xf>
    <xf numFmtId="0" fontId="0" fillId="24" borderId="17" xfId="0" applyFont="1" applyFill="1" applyBorder="1" applyAlignment="1" applyProtection="1">
      <alignment/>
      <protection/>
    </xf>
    <xf numFmtId="0" fontId="0" fillId="24" borderId="18" xfId="0" applyFont="1" applyFill="1" applyBorder="1" applyAlignment="1" applyProtection="1">
      <alignment/>
      <protection/>
    </xf>
    <xf numFmtId="0" fontId="0" fillId="24" borderId="18" xfId="0" applyFont="1" applyFill="1" applyBorder="1" applyAlignment="1">
      <alignment/>
    </xf>
    <xf numFmtId="1" fontId="38" fillId="0" borderId="16" xfId="0" applyNumberFormat="1" applyFont="1" applyBorder="1" applyAlignment="1" applyProtection="1">
      <alignment horizontal="center" vertical="center"/>
      <protection/>
    </xf>
    <xf numFmtId="4" fontId="143" fillId="0" borderId="16" xfId="0" applyNumberFormat="1" applyFont="1" applyBorder="1" applyAlignment="1" applyProtection="1">
      <alignment vertical="center"/>
      <protection locked="0"/>
    </xf>
    <xf numFmtId="1" fontId="143" fillId="0" borderId="16" xfId="0" applyNumberFormat="1" applyFont="1" applyBorder="1" applyAlignment="1" applyProtection="1">
      <alignment horizontal="center" vertical="center"/>
      <protection locked="0"/>
    </xf>
    <xf numFmtId="0" fontId="36" fillId="0" borderId="16" xfId="0" applyNumberFormat="1" applyFont="1" applyBorder="1" applyAlignment="1" applyProtection="1">
      <alignment vertical="center" wrapText="1"/>
      <protection locked="0"/>
    </xf>
    <xf numFmtId="0" fontId="38" fillId="0" borderId="16" xfId="0" applyFont="1" applyBorder="1" applyAlignment="1" applyProtection="1">
      <alignment horizontal="center" vertical="center"/>
      <protection/>
    </xf>
    <xf numFmtId="1" fontId="144" fillId="0" borderId="16" xfId="0" applyNumberFormat="1" applyFont="1" applyBorder="1" applyAlignment="1" applyProtection="1">
      <alignment horizontal="center" vertical="center"/>
      <protection locked="0"/>
    </xf>
    <xf numFmtId="4" fontId="79" fillId="0" borderId="16" xfId="0" applyNumberFormat="1" applyFont="1" applyBorder="1" applyAlignment="1" applyProtection="1">
      <alignment horizontal="center" vertical="center"/>
      <protection/>
    </xf>
    <xf numFmtId="4" fontId="38" fillId="0" borderId="16" xfId="0" applyNumberFormat="1" applyFont="1" applyBorder="1" applyAlignment="1" applyProtection="1">
      <alignment vertical="center"/>
      <protection/>
    </xf>
    <xf numFmtId="0" fontId="0" fillId="24" borderId="0" xfId="0" applyFill="1" applyAlignment="1">
      <alignment/>
    </xf>
    <xf numFmtId="1" fontId="133" fillId="24" borderId="16" xfId="0" applyNumberFormat="1" applyFont="1" applyFill="1" applyBorder="1" applyAlignment="1">
      <alignment horizontal="center" vertical="center"/>
    </xf>
    <xf numFmtId="0" fontId="74" fillId="0" borderId="0" xfId="0" applyFont="1" applyBorder="1" applyAlignment="1">
      <alignment horizontal="center" vertical="justify" wrapText="1"/>
    </xf>
    <xf numFmtId="0" fontId="0" fillId="0" borderId="0" xfId="0" applyBorder="1" applyAlignment="1">
      <alignment horizontal="center" vertical="justify" wrapText="1"/>
    </xf>
    <xf numFmtId="0" fontId="121" fillId="0" borderId="0" xfId="0" applyFont="1" applyBorder="1" applyAlignment="1" applyProtection="1">
      <alignment vertical="center"/>
      <protection/>
    </xf>
    <xf numFmtId="4" fontId="54" fillId="0" borderId="16" xfId="0" applyNumberFormat="1" applyFont="1" applyBorder="1" applyAlignment="1" applyProtection="1">
      <alignment horizontal="center" vertical="center"/>
      <protection/>
    </xf>
    <xf numFmtId="0" fontId="122" fillId="0" borderId="16" xfId="0" applyFont="1" applyBorder="1" applyAlignment="1" applyProtection="1">
      <alignment vertical="center"/>
      <protection/>
    </xf>
    <xf numFmtId="0" fontId="107" fillId="0" borderId="0" xfId="0" applyFont="1" applyBorder="1" applyAlignment="1">
      <alignment horizontal="center" vertical="center"/>
    </xf>
    <xf numFmtId="0" fontId="135" fillId="0" borderId="0" xfId="0" applyFont="1" applyBorder="1" applyAlignment="1" applyProtection="1">
      <alignment vertical="center"/>
      <protection/>
    </xf>
    <xf numFmtId="0" fontId="0" fillId="0" borderId="0" xfId="0" applyFont="1" applyBorder="1" applyAlignment="1">
      <alignment vertical="center"/>
    </xf>
    <xf numFmtId="7" fontId="101" fillId="0" borderId="0" xfId="0" applyNumberFormat="1"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Alignment="1">
      <alignment/>
    </xf>
    <xf numFmtId="0" fontId="96" fillId="0" borderId="0" xfId="0" applyFont="1" applyBorder="1" applyAlignment="1">
      <alignment horizontal="center" vertical="center"/>
    </xf>
    <xf numFmtId="4" fontId="0" fillId="0" borderId="0" xfId="0" applyNumberFormat="1" applyFont="1" applyBorder="1" applyAlignment="1">
      <alignment horizontal="center" vertical="center"/>
    </xf>
    <xf numFmtId="0" fontId="172" fillId="0" borderId="16" xfId="0" applyFont="1" applyBorder="1" applyAlignment="1">
      <alignment horizontal="center" vertical="center"/>
    </xf>
    <xf numFmtId="0" fontId="42" fillId="0" borderId="16" xfId="0" applyFont="1" applyBorder="1" applyAlignment="1">
      <alignment vertical="center" wrapText="1"/>
    </xf>
    <xf numFmtId="0" fontId="42" fillId="0" borderId="0" xfId="0" applyFont="1" applyBorder="1" applyAlignment="1">
      <alignment vertical="center" wrapText="1"/>
    </xf>
    <xf numFmtId="0" fontId="42" fillId="0" borderId="17" xfId="0" applyFont="1" applyBorder="1" applyAlignment="1">
      <alignment vertical="center" wrapText="1"/>
    </xf>
    <xf numFmtId="0" fontId="42" fillId="0" borderId="19" xfId="0" applyFont="1" applyBorder="1" applyAlignment="1">
      <alignment vertical="center" wrapText="1"/>
    </xf>
    <xf numFmtId="0" fontId="153" fillId="0" borderId="20" xfId="0" applyFont="1" applyBorder="1" applyAlignment="1">
      <alignment horizontal="center" vertical="center"/>
    </xf>
    <xf numFmtId="0" fontId="153" fillId="0" borderId="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153" fillId="0" borderId="22" xfId="0" applyFont="1" applyBorder="1" applyAlignment="1">
      <alignment horizontal="center" vertical="center"/>
    </xf>
    <xf numFmtId="0" fontId="0" fillId="0" borderId="22" xfId="0" applyFont="1" applyBorder="1" applyAlignment="1">
      <alignment horizontal="center" vertical="center"/>
    </xf>
    <xf numFmtId="0" fontId="0" fillId="0" borderId="0" xfId="0" applyBorder="1" applyAlignment="1" applyProtection="1">
      <alignment/>
      <protection/>
    </xf>
    <xf numFmtId="0" fontId="118" fillId="25" borderId="22" xfId="0" applyFont="1" applyFill="1" applyBorder="1" applyAlignment="1" applyProtection="1">
      <alignment horizontal="center" vertical="center"/>
      <protection/>
    </xf>
    <xf numFmtId="0" fontId="127" fillId="25" borderId="22" xfId="0" applyFont="1" applyFill="1" applyBorder="1" applyAlignment="1">
      <alignment vertical="center"/>
    </xf>
    <xf numFmtId="0" fontId="32" fillId="25" borderId="22" xfId="0" applyFont="1" applyFill="1" applyBorder="1" applyAlignment="1">
      <alignment vertical="center"/>
    </xf>
    <xf numFmtId="4" fontId="133" fillId="25" borderId="22" xfId="0" applyNumberFormat="1" applyFont="1" applyFill="1" applyBorder="1" applyAlignment="1" applyProtection="1">
      <alignment vertical="center"/>
      <protection/>
    </xf>
    <xf numFmtId="49" fontId="173" fillId="0" borderId="16" xfId="0" applyNumberFormat="1" applyFont="1" applyBorder="1" applyAlignment="1" applyProtection="1">
      <alignment horizontal="center" vertical="center"/>
      <protection/>
    </xf>
    <xf numFmtId="0" fontId="176" fillId="0" borderId="16" xfId="0" applyFont="1" applyBorder="1" applyAlignment="1">
      <alignment horizontal="center" vertical="center" wrapText="1"/>
    </xf>
    <xf numFmtId="0" fontId="52" fillId="0" borderId="16" xfId="0" applyFont="1" applyBorder="1" applyAlignment="1">
      <alignment horizontal="center" vertical="center" wrapText="1"/>
    </xf>
    <xf numFmtId="4" fontId="52" fillId="0" borderId="16" xfId="0" applyNumberFormat="1" applyFont="1" applyBorder="1" applyAlignment="1">
      <alignment vertical="center"/>
    </xf>
    <xf numFmtId="0" fontId="0" fillId="0" borderId="0" xfId="0" applyBorder="1" applyAlignment="1">
      <alignment vertical="center"/>
    </xf>
    <xf numFmtId="0" fontId="175" fillId="0" borderId="15" xfId="0" applyFont="1" applyBorder="1" applyAlignment="1">
      <alignment horizontal="center" vertical="center"/>
    </xf>
    <xf numFmtId="0" fontId="175" fillId="0" borderId="17" xfId="0" applyFont="1" applyBorder="1" applyAlignment="1">
      <alignment horizontal="center" vertical="center"/>
    </xf>
    <xf numFmtId="0" fontId="127" fillId="0" borderId="16" xfId="0" applyFont="1" applyBorder="1" applyAlignment="1">
      <alignment horizontal="center" vertical="center"/>
    </xf>
    <xf numFmtId="0" fontId="0" fillId="0" borderId="16" xfId="0" applyBorder="1" applyAlignment="1">
      <alignment horizontal="center" vertical="center"/>
    </xf>
    <xf numFmtId="0" fontId="74" fillId="0" borderId="17" xfId="0" applyFont="1" applyBorder="1" applyAlignment="1">
      <alignment horizontal="center" vertical="center"/>
    </xf>
    <xf numFmtId="0" fontId="98" fillId="0" borderId="23" xfId="0" applyFont="1" applyBorder="1" applyAlignment="1">
      <alignment horizontal="justify" vertical="justify" wrapText="1"/>
    </xf>
    <xf numFmtId="0" fontId="25" fillId="0" borderId="23" xfId="0" applyFont="1" applyBorder="1" applyAlignment="1">
      <alignment vertical="center"/>
    </xf>
    <xf numFmtId="4" fontId="181" fillId="0" borderId="16" xfId="0" applyNumberFormat="1" applyFont="1" applyBorder="1" applyAlignment="1" applyProtection="1">
      <alignment vertical="center"/>
      <protection locked="0"/>
    </xf>
    <xf numFmtId="49" fontId="166" fillId="0" borderId="23" xfId="0" applyNumberFormat="1" applyFont="1" applyBorder="1" applyAlignment="1">
      <alignment vertical="center"/>
    </xf>
    <xf numFmtId="0" fontId="33" fillId="0" borderId="24" xfId="0" applyFont="1" applyBorder="1" applyAlignment="1">
      <alignment vertical="center"/>
    </xf>
    <xf numFmtId="0" fontId="33" fillId="0" borderId="25" xfId="0" applyFont="1" applyBorder="1" applyAlignment="1">
      <alignment horizontal="center" vertical="center" wrapText="1"/>
    </xf>
    <xf numFmtId="0" fontId="33" fillId="0" borderId="26" xfId="0" applyFont="1" applyBorder="1" applyAlignment="1">
      <alignment horizontal="center" vertical="center" wrapText="1"/>
    </xf>
    <xf numFmtId="0" fontId="0" fillId="0" borderId="0" xfId="0" applyAlignment="1">
      <alignment/>
    </xf>
    <xf numFmtId="4" fontId="26" fillId="0" borderId="0" xfId="0" applyNumberFormat="1" applyFont="1" applyBorder="1" applyAlignment="1">
      <alignment horizontal="center" vertical="center"/>
    </xf>
    <xf numFmtId="4" fontId="25" fillId="0" borderId="27" xfId="0" applyNumberFormat="1" applyFont="1" applyBorder="1" applyAlignment="1">
      <alignment horizontal="center" vertical="center"/>
    </xf>
    <xf numFmtId="4" fontId="24" fillId="0" borderId="28" xfId="0" applyNumberFormat="1" applyFont="1" applyBorder="1" applyAlignment="1">
      <alignment horizontal="center" vertical="center"/>
    </xf>
    <xf numFmtId="4" fontId="25" fillId="0" borderId="29" xfId="0" applyNumberFormat="1" applyFont="1" applyBorder="1" applyAlignment="1">
      <alignment horizontal="center" vertical="center"/>
    </xf>
    <xf numFmtId="4" fontId="24" fillId="0" borderId="30" xfId="0" applyNumberFormat="1" applyFont="1" applyBorder="1" applyAlignment="1">
      <alignment horizontal="center" vertical="center"/>
    </xf>
    <xf numFmtId="4" fontId="25" fillId="0" borderId="31" xfId="0" applyNumberFormat="1" applyFont="1" applyBorder="1" applyAlignment="1">
      <alignment horizontal="center" vertical="center"/>
    </xf>
    <xf numFmtId="0" fontId="23" fillId="0" borderId="28" xfId="0" applyFont="1" applyBorder="1" applyAlignment="1">
      <alignment horizontal="center" vertical="center"/>
    </xf>
    <xf numFmtId="181" fontId="30" fillId="0" borderId="0" xfId="0" applyNumberFormat="1" applyFont="1" applyBorder="1" applyAlignment="1">
      <alignment horizontal="center" vertical="center"/>
    </xf>
    <xf numFmtId="10" fontId="25" fillId="0" borderId="25" xfId="0" applyNumberFormat="1" applyFont="1" applyBorder="1" applyAlignment="1">
      <alignment horizontal="center" vertical="center"/>
    </xf>
    <xf numFmtId="0" fontId="23" fillId="0" borderId="32" xfId="0" applyFont="1" applyBorder="1" applyAlignment="1">
      <alignment horizontal="center" vertical="center"/>
    </xf>
    <xf numFmtId="10" fontId="24" fillId="0" borderId="25" xfId="0" applyNumberFormat="1" applyFont="1" applyBorder="1" applyAlignment="1">
      <alignment horizontal="center" vertical="center"/>
    </xf>
    <xf numFmtId="4" fontId="22" fillId="0" borderId="0" xfId="0" applyNumberFormat="1" applyFont="1" applyBorder="1" applyAlignment="1">
      <alignment horizontal="center" vertical="center"/>
    </xf>
    <xf numFmtId="10" fontId="24" fillId="0" borderId="26" xfId="0" applyNumberFormat="1" applyFont="1" applyBorder="1" applyAlignment="1">
      <alignment horizontal="center" vertical="center"/>
    </xf>
    <xf numFmtId="10" fontId="25" fillId="0" borderId="26" xfId="0" applyNumberFormat="1" applyFont="1" applyBorder="1" applyAlignment="1">
      <alignment horizontal="center" vertical="center"/>
    </xf>
    <xf numFmtId="0" fontId="38" fillId="0" borderId="33" xfId="0" applyFont="1" applyBorder="1" applyAlignment="1">
      <alignment vertical="center" wrapText="1"/>
    </xf>
    <xf numFmtId="0" fontId="38" fillId="0" borderId="0" xfId="0" applyFont="1" applyAlignment="1">
      <alignment vertical="center" wrapText="1"/>
    </xf>
    <xf numFmtId="4" fontId="34" fillId="0" borderId="10" xfId="0" applyNumberFormat="1" applyFont="1" applyBorder="1" applyAlignment="1" applyProtection="1">
      <alignment horizontal="center" vertical="center"/>
      <protection locked="0"/>
    </xf>
    <xf numFmtId="0" fontId="23" fillId="0" borderId="34" xfId="0" applyFont="1" applyBorder="1" applyAlignment="1">
      <alignment horizontal="center" vertical="center"/>
    </xf>
    <xf numFmtId="0" fontId="23" fillId="0" borderId="30"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10" fontId="24" fillId="0" borderId="30" xfId="0" applyNumberFormat="1" applyFont="1" applyBorder="1" applyAlignment="1">
      <alignment horizontal="center" vertical="center"/>
    </xf>
    <xf numFmtId="10" fontId="25" fillId="0" borderId="31" xfId="0" applyNumberFormat="1" applyFont="1" applyBorder="1" applyAlignment="1">
      <alignment horizontal="center" vertical="center"/>
    </xf>
    <xf numFmtId="10" fontId="24" fillId="0" borderId="36" xfId="0" applyNumberFormat="1" applyFont="1" applyBorder="1" applyAlignment="1">
      <alignment horizontal="center" vertical="center"/>
    </xf>
    <xf numFmtId="10" fontId="25" fillId="0" borderId="27" xfId="0" applyNumberFormat="1" applyFont="1" applyBorder="1" applyAlignment="1">
      <alignment horizontal="center" vertical="center"/>
    </xf>
    <xf numFmtId="0" fontId="33" fillId="0" borderId="10" xfId="0" applyFont="1" applyBorder="1" applyAlignment="1">
      <alignment vertical="center"/>
    </xf>
    <xf numFmtId="198" fontId="34" fillId="0" borderId="10" xfId="0" applyNumberFormat="1" applyFont="1" applyBorder="1" applyAlignment="1" applyProtection="1">
      <alignment horizontal="center" vertical="center"/>
      <protection locked="0"/>
    </xf>
    <xf numFmtId="198" fontId="0" fillId="0" borderId="10" xfId="0" applyNumberFormat="1" applyBorder="1" applyAlignment="1">
      <alignment horizontal="center" vertical="center"/>
    </xf>
    <xf numFmtId="0" fontId="33" fillId="0" borderId="10" xfId="0" applyFont="1" applyBorder="1" applyAlignment="1">
      <alignment horizontal="center" vertical="center"/>
    </xf>
    <xf numFmtId="0" fontId="0" fillId="0" borderId="10" xfId="0" applyBorder="1" applyAlignment="1">
      <alignment/>
    </xf>
    <xf numFmtId="4" fontId="31" fillId="0" borderId="37" xfId="0" applyNumberFormat="1" applyFont="1" applyBorder="1" applyAlignment="1">
      <alignment horizontal="center" vertical="center"/>
    </xf>
    <xf numFmtId="4" fontId="0" fillId="0" borderId="38" xfId="0" applyNumberFormat="1" applyBorder="1" applyAlignment="1">
      <alignment horizontal="center" vertical="center"/>
    </xf>
    <xf numFmtId="10" fontId="34" fillId="0" borderId="10" xfId="0" applyNumberFormat="1" applyFont="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4" fontId="21" fillId="0" borderId="0" xfId="0" applyNumberFormat="1" applyFont="1" applyBorder="1" applyAlignment="1">
      <alignment horizontal="center" vertical="center"/>
    </xf>
    <xf numFmtId="0" fontId="33" fillId="0" borderId="39" xfId="0" applyFont="1" applyBorder="1" applyAlignment="1">
      <alignment vertical="center"/>
    </xf>
    <xf numFmtId="0" fontId="33" fillId="0" borderId="40" xfId="0" applyFont="1" applyBorder="1" applyAlignment="1">
      <alignment vertical="center"/>
    </xf>
    <xf numFmtId="0" fontId="20" fillId="0" borderId="37" xfId="0" applyFont="1" applyBorder="1" applyAlignment="1">
      <alignment horizontal="center" vertical="center"/>
    </xf>
    <xf numFmtId="0" fontId="20" fillId="0" borderId="41" xfId="0" applyFont="1" applyBorder="1" applyAlignment="1">
      <alignment horizontal="center" vertical="center"/>
    </xf>
    <xf numFmtId="0" fontId="20" fillId="0" borderId="38" xfId="0" applyFont="1" applyBorder="1" applyAlignment="1">
      <alignment horizontal="center" vertical="center"/>
    </xf>
    <xf numFmtId="0" fontId="33" fillId="0" borderId="26" xfId="0" applyFont="1" applyBorder="1" applyAlignment="1">
      <alignment horizontal="center" vertical="center"/>
    </xf>
    <xf numFmtId="0" fontId="33" fillId="0" borderId="25" xfId="0" applyFont="1" applyBorder="1" applyAlignment="1">
      <alignment horizontal="center" vertical="center"/>
    </xf>
    <xf numFmtId="4" fontId="21" fillId="0" borderId="24" xfId="0" applyNumberFormat="1" applyFont="1" applyBorder="1" applyAlignment="1">
      <alignment horizontal="center" vertical="center"/>
    </xf>
    <xf numFmtId="4" fontId="21" fillId="0" borderId="39" xfId="0" applyNumberFormat="1" applyFont="1" applyBorder="1" applyAlignment="1">
      <alignment horizontal="center" vertical="center"/>
    </xf>
    <xf numFmtId="4" fontId="22" fillId="0" borderId="40" xfId="0" applyNumberFormat="1" applyFont="1" applyBorder="1" applyAlignment="1">
      <alignment horizontal="center" vertical="center"/>
    </xf>
    <xf numFmtId="4" fontId="21" fillId="0" borderId="33" xfId="0" applyNumberFormat="1" applyFont="1" applyBorder="1" applyAlignment="1">
      <alignment horizontal="center" vertical="center"/>
    </xf>
    <xf numFmtId="4" fontId="21" fillId="0" borderId="42" xfId="0" applyNumberFormat="1" applyFont="1" applyBorder="1" applyAlignment="1">
      <alignment horizontal="center" vertical="center"/>
    </xf>
    <xf numFmtId="4" fontId="22" fillId="0" borderId="43" xfId="0" applyNumberFormat="1" applyFont="1" applyBorder="1" applyAlignment="1">
      <alignment horizontal="center" vertical="center"/>
    </xf>
    <xf numFmtId="4" fontId="21" fillId="0" borderId="26" xfId="0" applyNumberFormat="1" applyFont="1" applyBorder="1" applyAlignment="1">
      <alignment horizontal="center" vertical="center"/>
    </xf>
    <xf numFmtId="4" fontId="22" fillId="0" borderId="26" xfId="0" applyNumberFormat="1" applyFont="1" applyBorder="1" applyAlignment="1">
      <alignment horizontal="center" vertical="center"/>
    </xf>
    <xf numFmtId="4" fontId="21" fillId="0" borderId="25" xfId="0" applyNumberFormat="1" applyFont="1" applyBorder="1" applyAlignment="1">
      <alignment horizontal="center" vertical="center"/>
    </xf>
    <xf numFmtId="4" fontId="22" fillId="0" borderId="25" xfId="0" applyNumberFormat="1" applyFont="1" applyBorder="1" applyAlignment="1">
      <alignment horizontal="center"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33" fillId="0" borderId="24"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198" fontId="34" fillId="0" borderId="24" xfId="0" applyNumberFormat="1" applyFont="1" applyBorder="1" applyAlignment="1" applyProtection="1">
      <alignment horizontal="center" vertical="center"/>
      <protection locked="0"/>
    </xf>
    <xf numFmtId="198" fontId="0" fillId="0" borderId="40" xfId="0" applyNumberFormat="1" applyBorder="1" applyAlignment="1">
      <alignment horizontal="center" vertical="center"/>
    </xf>
    <xf numFmtId="0" fontId="33" fillId="0" borderId="46" xfId="0" applyFont="1" applyBorder="1" applyAlignment="1">
      <alignment vertical="center"/>
    </xf>
    <xf numFmtId="0" fontId="33" fillId="0" borderId="47" xfId="0" applyFont="1" applyBorder="1" applyAlignment="1">
      <alignment vertical="center"/>
    </xf>
    <xf numFmtId="0" fontId="33" fillId="0" borderId="48" xfId="0" applyFont="1" applyBorder="1" applyAlignment="1">
      <alignment vertical="center"/>
    </xf>
    <xf numFmtId="0" fontId="33" fillId="0" borderId="33" xfId="0" applyFont="1" applyBorder="1" applyAlignment="1">
      <alignment vertical="center"/>
    </xf>
    <xf numFmtId="0" fontId="33" fillId="0" borderId="0" xfId="0" applyFont="1" applyBorder="1" applyAlignment="1">
      <alignment vertical="center"/>
    </xf>
    <xf numFmtId="0" fontId="33" fillId="0" borderId="43" xfId="0" applyFont="1" applyBorder="1" applyAlignment="1">
      <alignment vertical="center"/>
    </xf>
    <xf numFmtId="198" fontId="34" fillId="0" borderId="46" xfId="0" applyNumberFormat="1" applyFont="1" applyBorder="1" applyAlignment="1" applyProtection="1">
      <alignment horizontal="center" vertical="center"/>
      <protection locked="0"/>
    </xf>
    <xf numFmtId="198" fontId="0" fillId="0" borderId="48" xfId="0" applyNumberFormat="1" applyBorder="1" applyAlignment="1">
      <alignment horizontal="center" vertical="center"/>
    </xf>
    <xf numFmtId="198" fontId="34" fillId="0" borderId="33" xfId="0" applyNumberFormat="1" applyFont="1" applyBorder="1" applyAlignment="1" applyProtection="1">
      <alignment horizontal="center" vertical="center"/>
      <protection locked="0"/>
    </xf>
    <xf numFmtId="198" fontId="0" fillId="0" borderId="43" xfId="0" applyNumberFormat="1" applyBorder="1" applyAlignment="1">
      <alignment horizontal="center" vertical="center"/>
    </xf>
    <xf numFmtId="4" fontId="37" fillId="0" borderId="0" xfId="0" applyNumberFormat="1" applyFont="1" applyAlignment="1">
      <alignment horizontal="center" vertical="center"/>
    </xf>
    <xf numFmtId="4" fontId="37" fillId="0" borderId="43" xfId="0" applyNumberFormat="1" applyFont="1" applyBorder="1" applyAlignment="1">
      <alignment horizontal="center" vertical="center"/>
    </xf>
    <xf numFmtId="181" fontId="37" fillId="0" borderId="0" xfId="0" applyNumberFormat="1" applyFont="1" applyAlignment="1">
      <alignment horizontal="center" vertical="center"/>
    </xf>
    <xf numFmtId="181" fontId="37" fillId="0" borderId="43" xfId="0" applyNumberFormat="1" applyFont="1" applyBorder="1" applyAlignment="1">
      <alignment horizontal="center" vertical="center"/>
    </xf>
    <xf numFmtId="181" fontId="37" fillId="0" borderId="0" xfId="0" applyNumberFormat="1" applyFont="1" applyBorder="1" applyAlignment="1">
      <alignment horizontal="center" vertical="center"/>
    </xf>
    <xf numFmtId="0" fontId="154" fillId="0" borderId="0" xfId="0" applyFont="1" applyAlignment="1">
      <alignment horizontal="center" vertical="center"/>
    </xf>
    <xf numFmtId="0" fontId="117" fillId="0" borderId="0" xfId="0" applyFont="1" applyAlignment="1">
      <alignment horizontal="center" vertical="center"/>
    </xf>
    <xf numFmtId="0" fontId="155" fillId="0" borderId="0" xfId="0" applyFont="1" applyAlignment="1">
      <alignment horizontal="center" vertical="center"/>
    </xf>
    <xf numFmtId="0" fontId="22" fillId="0" borderId="0" xfId="0" applyFont="1" applyAlignment="1">
      <alignment horizontal="center" vertical="center"/>
    </xf>
    <xf numFmtId="0" fontId="123" fillId="0" borderId="0" xfId="0" applyFont="1" applyAlignment="1">
      <alignment horizontal="center" vertical="center"/>
    </xf>
    <xf numFmtId="4" fontId="105" fillId="0" borderId="16" xfId="0" applyNumberFormat="1" applyFont="1" applyBorder="1" applyAlignment="1">
      <alignment vertical="center"/>
    </xf>
    <xf numFmtId="4" fontId="133" fillId="0" borderId="16" xfId="0" applyNumberFormat="1" applyFont="1" applyBorder="1" applyAlignment="1">
      <alignment vertical="center"/>
    </xf>
    <xf numFmtId="1" fontId="113" fillId="0" borderId="16" xfId="0" applyNumberFormat="1" applyFont="1" applyBorder="1" applyAlignment="1" applyProtection="1">
      <alignment horizontal="center" vertical="center"/>
      <protection locked="0"/>
    </xf>
    <xf numFmtId="4" fontId="98" fillId="0" borderId="16" xfId="0" applyNumberFormat="1" applyFont="1" applyBorder="1" applyAlignment="1">
      <alignment vertical="center"/>
    </xf>
    <xf numFmtId="4" fontId="77" fillId="0" borderId="16" xfId="0" applyNumberFormat="1" applyFont="1" applyBorder="1" applyAlignment="1">
      <alignment vertical="center"/>
    </xf>
    <xf numFmtId="4" fontId="61" fillId="0" borderId="17" xfId="0" applyNumberFormat="1" applyFont="1" applyBorder="1" applyAlignment="1">
      <alignment horizontal="center" vertical="center"/>
    </xf>
    <xf numFmtId="4" fontId="43" fillId="0" borderId="22" xfId="0" applyNumberFormat="1" applyFont="1" applyBorder="1" applyAlignment="1">
      <alignment horizontal="center" vertical="center"/>
    </xf>
    <xf numFmtId="4" fontId="43" fillId="0" borderId="18" xfId="0" applyNumberFormat="1" applyFont="1" applyBorder="1" applyAlignment="1">
      <alignment horizontal="center" vertical="center"/>
    </xf>
    <xf numFmtId="0" fontId="127" fillId="0" borderId="16" xfId="0" applyFont="1" applyBorder="1" applyAlignment="1">
      <alignment horizontal="center" vertical="center"/>
    </xf>
    <xf numFmtId="4" fontId="105" fillId="0" borderId="17" xfId="0" applyNumberFormat="1" applyFont="1" applyBorder="1" applyAlignment="1">
      <alignment vertical="center"/>
    </xf>
    <xf numFmtId="0" fontId="0" fillId="0" borderId="22" xfId="0" applyBorder="1" applyAlignment="1">
      <alignment vertical="center"/>
    </xf>
    <xf numFmtId="0" fontId="0" fillId="0" borderId="18" xfId="0" applyBorder="1" applyAlignment="1">
      <alignment vertical="center"/>
    </xf>
    <xf numFmtId="4" fontId="159" fillId="0" borderId="16" xfId="0" applyNumberFormat="1" applyFont="1" applyBorder="1" applyAlignment="1">
      <alignment vertical="center"/>
    </xf>
    <xf numFmtId="4" fontId="49" fillId="0" borderId="16" xfId="0" applyNumberFormat="1" applyFont="1" applyBorder="1" applyAlignment="1">
      <alignment vertical="center"/>
    </xf>
    <xf numFmtId="49" fontId="127" fillId="0" borderId="17" xfId="0" applyNumberFormat="1" applyFont="1" applyBorder="1" applyAlignment="1">
      <alignment horizontal="center" vertical="center" wrapText="1"/>
    </xf>
    <xf numFmtId="49" fontId="127" fillId="0" borderId="22" xfId="0" applyNumberFormat="1" applyFont="1" applyBorder="1" applyAlignment="1">
      <alignment horizontal="center" vertical="center" wrapText="1"/>
    </xf>
    <xf numFmtId="0" fontId="127" fillId="0" borderId="22" xfId="0" applyFont="1" applyBorder="1" applyAlignment="1">
      <alignment horizontal="center" vertical="center" wrapText="1"/>
    </xf>
    <xf numFmtId="0" fontId="127" fillId="0" borderId="18" xfId="0" applyFont="1" applyBorder="1" applyAlignment="1">
      <alignment horizontal="center" vertical="center" wrapText="1"/>
    </xf>
    <xf numFmtId="49" fontId="34" fillId="0" borderId="16" xfId="0" applyNumberFormat="1" applyFont="1" applyBorder="1" applyAlignment="1">
      <alignment horizontal="center" vertical="center"/>
    </xf>
    <xf numFmtId="0" fontId="0" fillId="0" borderId="16" xfId="0" applyBorder="1" applyAlignment="1">
      <alignment horizontal="center" vertical="center"/>
    </xf>
    <xf numFmtId="49" fontId="34" fillId="0" borderId="17" xfId="0" applyNumberFormat="1" applyFont="1" applyBorder="1" applyAlignment="1">
      <alignment horizontal="center" vertical="center" wrapText="1"/>
    </xf>
    <xf numFmtId="49" fontId="34" fillId="0" borderId="22" xfId="0" applyNumberFormat="1" applyFont="1" applyBorder="1" applyAlignment="1">
      <alignment horizontal="center" vertical="center" wrapText="1"/>
    </xf>
    <xf numFmtId="0" fontId="0" fillId="0" borderId="18" xfId="0" applyBorder="1" applyAlignment="1">
      <alignment horizontal="center" vertical="center" wrapText="1"/>
    </xf>
    <xf numFmtId="0" fontId="157" fillId="0" borderId="17" xfId="0" applyFont="1" applyBorder="1" applyAlignment="1">
      <alignment vertical="center"/>
    </xf>
    <xf numFmtId="0" fontId="77" fillId="0" borderId="22" xfId="0" applyFont="1" applyBorder="1" applyAlignment="1">
      <alignment vertical="center"/>
    </xf>
    <xf numFmtId="0" fontId="0" fillId="0" borderId="16" xfId="0" applyBorder="1" applyAlignment="1">
      <alignment vertical="center"/>
    </xf>
    <xf numFmtId="0" fontId="157" fillId="0" borderId="16" xfId="0" applyFont="1" applyBorder="1" applyAlignment="1">
      <alignment vertical="center"/>
    </xf>
    <xf numFmtId="0" fontId="162" fillId="0" borderId="17" xfId="0" applyFont="1" applyBorder="1" applyAlignment="1">
      <alignment horizontal="center" vertical="center"/>
    </xf>
    <xf numFmtId="0" fontId="163" fillId="0" borderId="22" xfId="0" applyFont="1" applyBorder="1" applyAlignment="1">
      <alignment horizontal="center" vertical="center"/>
    </xf>
    <xf numFmtId="0" fontId="163" fillId="0" borderId="18" xfId="0" applyFont="1" applyBorder="1" applyAlignment="1">
      <alignment horizontal="center" vertical="center"/>
    </xf>
    <xf numFmtId="0" fontId="133" fillId="0" borderId="0" xfId="0" applyFont="1" applyAlignment="1">
      <alignment horizontal="center" vertical="center"/>
    </xf>
    <xf numFmtId="0" fontId="25" fillId="0" borderId="0" xfId="0" applyFont="1" applyAlignment="1">
      <alignment horizontal="center" vertical="center"/>
    </xf>
    <xf numFmtId="0" fontId="77" fillId="0" borderId="16" xfId="0" applyFont="1" applyBorder="1" applyAlignment="1">
      <alignment vertical="center"/>
    </xf>
    <xf numFmtId="1" fontId="98" fillId="0" borderId="16" xfId="0" applyNumberFormat="1" applyFont="1" applyBorder="1" applyAlignment="1" applyProtection="1">
      <alignment horizontal="center" vertical="center"/>
      <protection/>
    </xf>
    <xf numFmtId="4" fontId="61" fillId="0" borderId="16" xfId="0" applyNumberFormat="1" applyFont="1" applyBorder="1" applyAlignment="1">
      <alignment horizontal="center" vertical="center"/>
    </xf>
    <xf numFmtId="4" fontId="43" fillId="0" borderId="16" xfId="0" applyNumberFormat="1" applyFont="1" applyBorder="1" applyAlignment="1">
      <alignment horizontal="center" vertical="center"/>
    </xf>
    <xf numFmtId="4" fontId="159" fillId="0" borderId="19" xfId="0" applyNumberFormat="1" applyFont="1" applyBorder="1" applyAlignment="1">
      <alignment vertical="center"/>
    </xf>
    <xf numFmtId="4" fontId="159" fillId="0" borderId="49" xfId="0" applyNumberFormat="1" applyFont="1" applyBorder="1" applyAlignment="1">
      <alignment vertical="center"/>
    </xf>
    <xf numFmtId="4" fontId="49" fillId="0" borderId="19" xfId="0" applyNumberFormat="1" applyFont="1" applyBorder="1" applyAlignment="1">
      <alignment vertical="center"/>
    </xf>
    <xf numFmtId="4" fontId="49" fillId="0" borderId="49" xfId="0" applyNumberFormat="1" applyFont="1" applyBorder="1" applyAlignment="1">
      <alignment vertical="center"/>
    </xf>
    <xf numFmtId="4" fontId="61" fillId="0" borderId="50" xfId="0" applyNumberFormat="1" applyFont="1" applyBorder="1" applyAlignment="1">
      <alignment horizontal="center" vertical="center"/>
    </xf>
    <xf numFmtId="4" fontId="43" fillId="0" borderId="23" xfId="0" applyNumberFormat="1" applyFont="1" applyBorder="1" applyAlignment="1">
      <alignment horizontal="center" vertical="center"/>
    </xf>
    <xf numFmtId="4" fontId="43" fillId="0" borderId="51" xfId="0" applyNumberFormat="1" applyFont="1" applyBorder="1" applyAlignment="1">
      <alignment horizontal="center" vertical="center"/>
    </xf>
    <xf numFmtId="4" fontId="43" fillId="0" borderId="15" xfId="0" applyNumberFormat="1" applyFont="1" applyBorder="1" applyAlignment="1">
      <alignment horizontal="center" vertical="center"/>
    </xf>
    <xf numFmtId="4" fontId="43" fillId="0" borderId="52" xfId="0" applyNumberFormat="1" applyFont="1" applyBorder="1" applyAlignment="1">
      <alignment horizontal="center" vertical="center"/>
    </xf>
    <xf numFmtId="4" fontId="43" fillId="0" borderId="14" xfId="0" applyNumberFormat="1" applyFont="1" applyBorder="1" applyAlignment="1">
      <alignment horizontal="center" vertical="center"/>
    </xf>
    <xf numFmtId="1" fontId="97" fillId="0" borderId="16" xfId="0" applyNumberFormat="1" applyFont="1" applyBorder="1" applyAlignment="1" applyProtection="1">
      <alignment horizontal="center" vertical="center"/>
      <protection locked="0"/>
    </xf>
    <xf numFmtId="1" fontId="42" fillId="0" borderId="16" xfId="0" applyNumberFormat="1" applyFont="1" applyBorder="1" applyAlignment="1" applyProtection="1">
      <alignment horizontal="center" vertical="center"/>
      <protection/>
    </xf>
    <xf numFmtId="4" fontId="61" fillId="0" borderId="22" xfId="0" applyNumberFormat="1" applyFont="1" applyBorder="1" applyAlignment="1">
      <alignment horizontal="center" vertical="center"/>
    </xf>
    <xf numFmtId="4" fontId="61" fillId="0" borderId="18" xfId="0" applyNumberFormat="1" applyFont="1" applyBorder="1" applyAlignment="1">
      <alignment horizontal="center" vertical="center"/>
    </xf>
    <xf numFmtId="0" fontId="133" fillId="0" borderId="0" xfId="0" applyFont="1" applyBorder="1" applyAlignment="1">
      <alignment horizontal="center" vertical="center"/>
    </xf>
    <xf numFmtId="0" fontId="0" fillId="0" borderId="0" xfId="0" applyAlignment="1">
      <alignment horizontal="center" vertical="center"/>
    </xf>
    <xf numFmtId="4" fontId="160" fillId="0" borderId="17" xfId="0" applyNumberFormat="1" applyFont="1" applyBorder="1" applyAlignment="1">
      <alignment vertical="center"/>
    </xf>
    <xf numFmtId="4" fontId="184" fillId="0" borderId="17" xfId="0" applyNumberFormat="1" applyFont="1" applyBorder="1" applyAlignment="1">
      <alignment vertical="center"/>
    </xf>
    <xf numFmtId="4" fontId="184" fillId="0" borderId="22" xfId="0" applyNumberFormat="1" applyFont="1" applyBorder="1" applyAlignment="1">
      <alignment vertical="center"/>
    </xf>
    <xf numFmtId="4" fontId="184" fillId="0" borderId="18" xfId="0" applyNumberFormat="1" applyFont="1" applyBorder="1" applyAlignment="1">
      <alignment vertical="center"/>
    </xf>
    <xf numFmtId="4" fontId="105" fillId="0" borderId="50" xfId="0" applyNumberFormat="1" applyFont="1" applyBorder="1" applyAlignment="1">
      <alignment vertical="center"/>
    </xf>
    <xf numFmtId="0" fontId="0" fillId="0" borderId="23" xfId="0" applyBorder="1" applyAlignment="1">
      <alignment vertical="center"/>
    </xf>
    <xf numFmtId="170" fontId="42" fillId="0" borderId="16" xfId="0" applyNumberFormat="1" applyFont="1" applyBorder="1" applyAlignment="1">
      <alignment horizontal="center" vertical="center"/>
    </xf>
    <xf numFmtId="0" fontId="157" fillId="0" borderId="18" xfId="0" applyFont="1" applyBorder="1" applyAlignment="1">
      <alignment vertical="center"/>
    </xf>
    <xf numFmtId="1" fontId="42" fillId="0" borderId="17" xfId="0" applyNumberFormat="1" applyFont="1" applyBorder="1" applyAlignment="1" applyProtection="1">
      <alignment horizontal="center" vertical="center"/>
      <protection locked="0"/>
    </xf>
    <xf numFmtId="1" fontId="42" fillId="0" borderId="22" xfId="0" applyNumberFormat="1" applyFont="1" applyBorder="1" applyAlignment="1" applyProtection="1">
      <alignment horizontal="center" vertical="center"/>
      <protection locked="0"/>
    </xf>
    <xf numFmtId="1" fontId="43" fillId="0" borderId="22" xfId="0" applyNumberFormat="1" applyFont="1" applyBorder="1" applyAlignment="1">
      <alignment horizontal="center" vertical="center"/>
    </xf>
    <xf numFmtId="1" fontId="43" fillId="0" borderId="18" xfId="0" applyNumberFormat="1" applyFont="1" applyBorder="1" applyAlignment="1">
      <alignment horizontal="center" vertical="center"/>
    </xf>
    <xf numFmtId="1" fontId="43" fillId="0" borderId="17" xfId="0" applyNumberFormat="1" applyFont="1" applyBorder="1" applyAlignment="1">
      <alignment horizontal="center" vertical="center"/>
    </xf>
    <xf numFmtId="0" fontId="157" fillId="0" borderId="50" xfId="0" applyFont="1" applyBorder="1" applyAlignment="1">
      <alignment vertical="center"/>
    </xf>
    <xf numFmtId="0" fontId="0" fillId="0" borderId="51" xfId="0" applyBorder="1" applyAlignment="1">
      <alignment vertical="center"/>
    </xf>
    <xf numFmtId="0" fontId="0" fillId="0" borderId="15" xfId="0" applyBorder="1" applyAlignment="1">
      <alignment vertical="center"/>
    </xf>
    <xf numFmtId="0" fontId="0" fillId="0" borderId="52" xfId="0" applyBorder="1" applyAlignment="1">
      <alignment vertical="center"/>
    </xf>
    <xf numFmtId="0" fontId="0" fillId="0" borderId="14" xfId="0" applyBorder="1" applyAlignment="1">
      <alignment vertical="center"/>
    </xf>
    <xf numFmtId="1" fontId="133" fillId="0" borderId="17" xfId="0" applyNumberFormat="1" applyFont="1" applyBorder="1" applyAlignment="1">
      <alignment horizontal="center" vertical="center"/>
    </xf>
    <xf numFmtId="1" fontId="133" fillId="0" borderId="22" xfId="0" applyNumberFormat="1" applyFont="1" applyBorder="1" applyAlignment="1">
      <alignment horizontal="center" vertical="center"/>
    </xf>
    <xf numFmtId="1" fontId="133" fillId="0" borderId="18" xfId="0" applyNumberFormat="1" applyFont="1" applyBorder="1" applyAlignment="1">
      <alignment horizontal="center" vertical="center"/>
    </xf>
    <xf numFmtId="1" fontId="0" fillId="0" borderId="22" xfId="0" applyNumberFormat="1" applyBorder="1" applyAlignment="1">
      <alignment horizontal="center" vertical="center"/>
    </xf>
    <xf numFmtId="1" fontId="0" fillId="0" borderId="18" xfId="0" applyNumberFormat="1" applyBorder="1" applyAlignment="1">
      <alignment horizontal="center" vertical="center"/>
    </xf>
    <xf numFmtId="0" fontId="103" fillId="0" borderId="17" xfId="0" applyFont="1" applyBorder="1" applyAlignment="1">
      <alignment horizontal="center" vertical="center"/>
    </xf>
    <xf numFmtId="0" fontId="0" fillId="0" borderId="22" xfId="0" applyBorder="1" applyAlignment="1">
      <alignment horizontal="center" vertical="center"/>
    </xf>
    <xf numFmtId="0" fontId="105" fillId="0" borderId="17" xfId="0" applyFont="1" applyBorder="1" applyAlignment="1">
      <alignment horizontal="center" vertical="center"/>
    </xf>
    <xf numFmtId="0" fontId="0" fillId="0" borderId="18" xfId="0" applyBorder="1" applyAlignment="1">
      <alignment horizontal="center" vertical="center"/>
    </xf>
    <xf numFmtId="0" fontId="42" fillId="0" borderId="15" xfId="0" applyFont="1" applyBorder="1" applyAlignment="1">
      <alignment vertical="center"/>
    </xf>
    <xf numFmtId="0" fontId="43" fillId="0" borderId="52" xfId="0" applyFont="1" applyBorder="1" applyAlignment="1">
      <alignment vertical="center"/>
    </xf>
    <xf numFmtId="0" fontId="43" fillId="0" borderId="14" xfId="0" applyFont="1" applyBorder="1" applyAlignment="1">
      <alignment vertical="center"/>
    </xf>
    <xf numFmtId="0" fontId="43" fillId="0" borderId="17" xfId="0" applyFont="1" applyBorder="1" applyAlignment="1">
      <alignment vertical="center"/>
    </xf>
    <xf numFmtId="0" fontId="43" fillId="0" borderId="22" xfId="0" applyFont="1" applyBorder="1" applyAlignment="1">
      <alignment vertical="center"/>
    </xf>
    <xf numFmtId="0" fontId="43" fillId="0" borderId="18" xfId="0" applyFont="1" applyBorder="1" applyAlignment="1">
      <alignment vertical="center"/>
    </xf>
    <xf numFmtId="0" fontId="157" fillId="0" borderId="14" xfId="0" applyFont="1" applyBorder="1" applyAlignment="1">
      <alignment vertical="center"/>
    </xf>
    <xf numFmtId="0" fontId="77" fillId="0" borderId="49" xfId="0" applyFont="1" applyBorder="1" applyAlignment="1">
      <alignment vertical="center"/>
    </xf>
    <xf numFmtId="0" fontId="0" fillId="0" borderId="49" xfId="0" applyBorder="1" applyAlignment="1">
      <alignment vertical="center"/>
    </xf>
    <xf numFmtId="1" fontId="97" fillId="0" borderId="49" xfId="0" applyNumberFormat="1" applyFont="1" applyBorder="1" applyAlignment="1" applyProtection="1">
      <alignment horizontal="center" vertical="center"/>
      <protection locked="0"/>
    </xf>
    <xf numFmtId="1" fontId="158" fillId="0" borderId="16" xfId="0" applyNumberFormat="1" applyFont="1" applyBorder="1" applyAlignment="1" applyProtection="1">
      <alignment horizontal="center" vertical="center"/>
      <protection locked="0"/>
    </xf>
    <xf numFmtId="0" fontId="156" fillId="0" borderId="16" xfId="0" applyFont="1" applyBorder="1" applyAlignment="1">
      <alignment horizontal="center" vertical="center" wrapText="1"/>
    </xf>
    <xf numFmtId="0" fontId="165" fillId="0" borderId="17" xfId="0" applyFont="1" applyBorder="1" applyAlignment="1">
      <alignment horizontal="center" vertical="center" wrapText="1"/>
    </xf>
    <xf numFmtId="0" fontId="156" fillId="0" borderId="22" xfId="0" applyFont="1" applyBorder="1" applyAlignment="1">
      <alignment horizontal="center" vertical="center" wrapText="1"/>
    </xf>
    <xf numFmtId="0" fontId="0" fillId="0" borderId="22" xfId="0" applyBorder="1" applyAlignment="1">
      <alignment horizontal="center" vertical="center" wrapText="1"/>
    </xf>
    <xf numFmtId="0" fontId="98" fillId="0" borderId="17" xfId="0" applyFont="1" applyBorder="1" applyAlignment="1">
      <alignment vertical="center"/>
    </xf>
    <xf numFmtId="0" fontId="98" fillId="0" borderId="22" xfId="0" applyFont="1" applyBorder="1" applyAlignment="1">
      <alignment vertical="center"/>
    </xf>
    <xf numFmtId="0" fontId="100" fillId="0" borderId="17" xfId="0" applyFont="1" applyBorder="1" applyAlignment="1">
      <alignment horizontal="center" vertical="center"/>
    </xf>
    <xf numFmtId="0" fontId="100" fillId="0" borderId="22" xfId="0" applyFont="1" applyBorder="1" applyAlignment="1">
      <alignment horizontal="center" vertical="center"/>
    </xf>
    <xf numFmtId="0" fontId="42" fillId="0" borderId="17" xfId="0" applyFont="1" applyBorder="1" applyAlignment="1">
      <alignment vertical="center"/>
    </xf>
    <xf numFmtId="0" fontId="42" fillId="0" borderId="22" xfId="0" applyFont="1" applyBorder="1" applyAlignment="1">
      <alignment vertical="center"/>
    </xf>
    <xf numFmtId="4" fontId="37" fillId="0" borderId="16" xfId="0" applyNumberFormat="1" applyFont="1" applyBorder="1" applyAlignment="1">
      <alignment vertical="center"/>
    </xf>
    <xf numFmtId="0" fontId="156" fillId="0" borderId="16" xfId="0" applyFont="1" applyFill="1" applyBorder="1" applyAlignment="1">
      <alignment vertical="center"/>
    </xf>
    <xf numFmtId="0" fontId="0" fillId="0" borderId="16" xfId="0" applyFill="1" applyBorder="1" applyAlignment="1">
      <alignment vertical="center"/>
    </xf>
    <xf numFmtId="4" fontId="164" fillId="0" borderId="50" xfId="0" applyNumberFormat="1" applyFont="1" applyBorder="1" applyAlignment="1" applyProtection="1">
      <alignment vertical="center"/>
      <protection locked="0"/>
    </xf>
    <xf numFmtId="4" fontId="164" fillId="0" borderId="23" xfId="0" applyNumberFormat="1" applyFont="1" applyBorder="1" applyAlignment="1" applyProtection="1">
      <alignment vertical="center"/>
      <protection locked="0"/>
    </xf>
    <xf numFmtId="4" fontId="0" fillId="0" borderId="51" xfId="0" applyNumberFormat="1" applyBorder="1" applyAlignment="1" applyProtection="1">
      <alignment vertical="center"/>
      <protection locked="0"/>
    </xf>
    <xf numFmtId="4" fontId="34" fillId="0" borderId="17" xfId="0" applyNumberFormat="1" applyFont="1" applyBorder="1" applyAlignment="1">
      <alignment vertical="center"/>
    </xf>
    <xf numFmtId="4" fontId="34" fillId="0" borderId="22" xfId="0" applyNumberFormat="1" applyFont="1" applyBorder="1" applyAlignment="1">
      <alignment vertical="center"/>
    </xf>
    <xf numFmtId="4" fontId="34" fillId="0" borderId="18" xfId="0" applyNumberFormat="1" applyFont="1" applyBorder="1" applyAlignment="1">
      <alignment vertical="center"/>
    </xf>
    <xf numFmtId="0" fontId="37" fillId="0" borderId="0" xfId="0" applyFont="1" applyBorder="1" applyAlignment="1">
      <alignment horizontal="center" vertical="center"/>
    </xf>
    <xf numFmtId="0" fontId="100" fillId="0" borderId="16" xfId="0" applyFont="1" applyFill="1" applyBorder="1" applyAlignment="1">
      <alignment vertical="center"/>
    </xf>
    <xf numFmtId="4" fontId="0" fillId="0" borderId="22" xfId="0" applyNumberFormat="1" applyBorder="1" applyAlignment="1">
      <alignment vertical="center"/>
    </xf>
    <xf numFmtId="4" fontId="0" fillId="0" borderId="18" xfId="0" applyNumberFormat="1" applyBorder="1" applyAlignment="1">
      <alignment vertical="center"/>
    </xf>
    <xf numFmtId="4" fontId="0" fillId="0" borderId="17" xfId="0" applyNumberFormat="1" applyBorder="1" applyAlignment="1">
      <alignment vertical="center"/>
    </xf>
    <xf numFmtId="4" fontId="45" fillId="0" borderId="23" xfId="0" applyNumberFormat="1" applyFont="1" applyBorder="1" applyAlignment="1" applyProtection="1">
      <alignment vertical="center"/>
      <protection locked="0"/>
    </xf>
    <xf numFmtId="4" fontId="45" fillId="0" borderId="15" xfId="0" applyNumberFormat="1" applyFont="1" applyBorder="1" applyAlignment="1" applyProtection="1">
      <alignment vertical="center"/>
      <protection locked="0"/>
    </xf>
    <xf numFmtId="4" fontId="45" fillId="0" borderId="52" xfId="0" applyNumberFormat="1" applyFont="1" applyBorder="1" applyAlignment="1" applyProtection="1">
      <alignment vertical="center"/>
      <protection locked="0"/>
    </xf>
    <xf numFmtId="4" fontId="0" fillId="0" borderId="14" xfId="0" applyNumberFormat="1" applyBorder="1" applyAlignment="1" applyProtection="1">
      <alignment vertical="center"/>
      <protection locked="0"/>
    </xf>
    <xf numFmtId="4" fontId="164" fillId="0" borderId="17" xfId="0" applyNumberFormat="1" applyFont="1" applyBorder="1" applyAlignment="1" applyProtection="1">
      <alignment vertical="center"/>
      <protection locked="0"/>
    </xf>
    <xf numFmtId="4" fontId="164" fillId="0" borderId="22" xfId="0" applyNumberFormat="1" applyFont="1" applyBorder="1" applyAlignment="1" applyProtection="1">
      <alignment vertical="center"/>
      <protection locked="0"/>
    </xf>
    <xf numFmtId="4" fontId="0" fillId="0" borderId="18" xfId="0" applyNumberFormat="1" applyBorder="1" applyAlignment="1" applyProtection="1">
      <alignment vertical="center"/>
      <protection locked="0"/>
    </xf>
    <xf numFmtId="4" fontId="49" fillId="0" borderId="17" xfId="0" applyNumberFormat="1" applyFont="1" applyBorder="1" applyAlignment="1">
      <alignment horizontal="center" vertical="center"/>
    </xf>
    <xf numFmtId="4" fontId="49" fillId="0" borderId="22" xfId="0" applyNumberFormat="1" applyFont="1" applyBorder="1" applyAlignment="1">
      <alignment horizontal="center" vertical="center"/>
    </xf>
    <xf numFmtId="4" fontId="49" fillId="0" borderId="18" xfId="0" applyNumberFormat="1" applyFont="1" applyBorder="1" applyAlignment="1">
      <alignment horizontal="center" vertical="center"/>
    </xf>
    <xf numFmtId="4" fontId="34" fillId="0" borderId="17" xfId="0" applyNumberFormat="1" applyFont="1" applyBorder="1" applyAlignment="1">
      <alignment horizontal="center" vertical="center"/>
    </xf>
    <xf numFmtId="4" fontId="34" fillId="0" borderId="22" xfId="0" applyNumberFormat="1" applyFont="1" applyBorder="1" applyAlignment="1">
      <alignment horizontal="center" vertical="center"/>
    </xf>
    <xf numFmtId="4" fontId="34" fillId="0" borderId="18" xfId="0" applyNumberFormat="1" applyFont="1" applyBorder="1" applyAlignment="1">
      <alignment horizontal="center" vertical="center"/>
    </xf>
    <xf numFmtId="4" fontId="107" fillId="0" borderId="17" xfId="0" applyNumberFormat="1" applyFont="1" applyBorder="1" applyAlignment="1">
      <alignment vertical="center"/>
    </xf>
    <xf numFmtId="4" fontId="107" fillId="0" borderId="22" xfId="0" applyNumberFormat="1" applyFont="1" applyBorder="1" applyAlignment="1">
      <alignment vertical="center"/>
    </xf>
    <xf numFmtId="4" fontId="107" fillId="0" borderId="18" xfId="0" applyNumberFormat="1" applyFont="1" applyBorder="1" applyAlignment="1">
      <alignment vertical="center"/>
    </xf>
    <xf numFmtId="0" fontId="115" fillId="0" borderId="16" xfId="0" applyFont="1" applyBorder="1" applyAlignment="1" applyProtection="1">
      <alignment horizontal="center" vertical="center" wrapText="1"/>
      <protection/>
    </xf>
    <xf numFmtId="0" fontId="115" fillId="0" borderId="16" xfId="0" applyFont="1" applyBorder="1" applyAlignment="1">
      <alignment horizontal="center" vertical="center" wrapText="1"/>
    </xf>
    <xf numFmtId="4" fontId="150" fillId="0" borderId="16" xfId="0" applyNumberFormat="1" applyFont="1" applyBorder="1" applyAlignment="1">
      <alignment horizontal="center" vertical="center"/>
    </xf>
    <xf numFmtId="0" fontId="150" fillId="0" borderId="16" xfId="0" applyFont="1" applyBorder="1" applyAlignment="1">
      <alignment horizontal="center" vertical="center"/>
    </xf>
    <xf numFmtId="0" fontId="55" fillId="0" borderId="16" xfId="0" applyFont="1" applyBorder="1" applyAlignment="1" applyProtection="1">
      <alignment vertical="center" wrapText="1"/>
      <protection/>
    </xf>
    <xf numFmtId="0" fontId="43" fillId="0" borderId="16" xfId="0" applyFont="1" applyBorder="1" applyAlignment="1" applyProtection="1">
      <alignment vertical="center"/>
      <protection/>
    </xf>
    <xf numFmtId="0" fontId="49" fillId="0" borderId="16" xfId="0" applyFont="1" applyBorder="1" applyAlignment="1" applyProtection="1">
      <alignment vertical="center" wrapText="1"/>
      <protection/>
    </xf>
    <xf numFmtId="0" fontId="49" fillId="0" borderId="16" xfId="0" applyFont="1" applyBorder="1" applyAlignment="1" applyProtection="1">
      <alignment vertical="center"/>
      <protection/>
    </xf>
    <xf numFmtId="4" fontId="57" fillId="0" borderId="16" xfId="0" applyNumberFormat="1" applyFont="1" applyBorder="1" applyAlignment="1" applyProtection="1">
      <alignment horizontal="center" vertical="center"/>
      <protection/>
    </xf>
    <xf numFmtId="4" fontId="110" fillId="0" borderId="16" xfId="0" applyNumberFormat="1" applyFont="1" applyBorder="1" applyAlignment="1" applyProtection="1">
      <alignment vertical="center"/>
      <protection/>
    </xf>
    <xf numFmtId="4" fontId="110" fillId="0" borderId="16" xfId="0" applyNumberFormat="1" applyFont="1" applyBorder="1" applyAlignment="1">
      <alignment vertical="center"/>
    </xf>
    <xf numFmtId="0" fontId="23" fillId="0" borderId="16" xfId="0" applyFont="1" applyBorder="1" applyAlignment="1" applyProtection="1">
      <alignment vertical="center"/>
      <protection/>
    </xf>
    <xf numFmtId="3" fontId="66" fillId="0" borderId="16" xfId="0" applyNumberFormat="1" applyFont="1" applyBorder="1" applyAlignment="1" applyProtection="1">
      <alignment horizontal="center" vertical="center"/>
      <protection locked="0"/>
    </xf>
    <xf numFmtId="3" fontId="45" fillId="0" borderId="16" xfId="0" applyNumberFormat="1" applyFont="1" applyBorder="1" applyAlignment="1">
      <alignment horizontal="center" vertical="center"/>
    </xf>
    <xf numFmtId="4" fontId="132" fillId="0" borderId="16" xfId="0" applyNumberFormat="1" applyFont="1" applyBorder="1" applyAlignment="1" applyProtection="1">
      <alignment vertical="center"/>
      <protection/>
    </xf>
    <xf numFmtId="4" fontId="47" fillId="0" borderId="16" xfId="0" applyNumberFormat="1" applyFont="1" applyBorder="1" applyAlignment="1">
      <alignment vertical="center"/>
    </xf>
    <xf numFmtId="0" fontId="0" fillId="0" borderId="16" xfId="0" applyFont="1" applyBorder="1" applyAlignment="1" applyProtection="1">
      <alignment vertical="center"/>
      <protection/>
    </xf>
    <xf numFmtId="4" fontId="65" fillId="0" borderId="16" xfId="0" applyNumberFormat="1" applyFont="1" applyBorder="1" applyAlignment="1" applyProtection="1">
      <alignment vertical="center"/>
      <protection/>
    </xf>
    <xf numFmtId="4" fontId="0" fillId="0" borderId="16" xfId="0" applyNumberFormat="1" applyFont="1" applyBorder="1" applyAlignment="1">
      <alignment vertical="center"/>
    </xf>
    <xf numFmtId="0" fontId="28" fillId="0" borderId="16" xfId="0" applyFont="1" applyBorder="1" applyAlignment="1" applyProtection="1">
      <alignment horizontal="center" vertical="center" wrapText="1"/>
      <protection/>
    </xf>
    <xf numFmtId="0" fontId="29" fillId="0" borderId="16" xfId="0" applyFont="1" applyBorder="1" applyAlignment="1" applyProtection="1">
      <alignment horizontal="center" vertical="center" wrapText="1"/>
      <protection/>
    </xf>
    <xf numFmtId="0" fontId="0" fillId="0" borderId="16" xfId="0" applyFont="1" applyBorder="1" applyAlignment="1" applyProtection="1">
      <alignment wrapText="1"/>
      <protection/>
    </xf>
    <xf numFmtId="0" fontId="42" fillId="0" borderId="16" xfId="0" applyFont="1" applyBorder="1" applyAlignment="1" applyProtection="1">
      <alignment horizontal="center" vertical="center" wrapText="1"/>
      <protection/>
    </xf>
    <xf numFmtId="0" fontId="0" fillId="0" borderId="16" xfId="0" applyFont="1" applyBorder="1" applyAlignment="1">
      <alignment wrapText="1"/>
    </xf>
    <xf numFmtId="0" fontId="31" fillId="0" borderId="16"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4" fontId="24" fillId="0" borderId="16" xfId="0" applyNumberFormat="1" applyFont="1" applyBorder="1" applyAlignment="1" applyProtection="1">
      <alignment vertical="center"/>
      <protection/>
    </xf>
    <xf numFmtId="4" fontId="25" fillId="0" borderId="16" xfId="0" applyNumberFormat="1" applyFont="1" applyBorder="1" applyAlignment="1" applyProtection="1">
      <alignment vertical="center"/>
      <protection/>
    </xf>
    <xf numFmtId="0" fontId="0" fillId="0" borderId="16" xfId="0" applyFont="1" applyBorder="1" applyAlignment="1" applyProtection="1">
      <alignment/>
      <protection/>
    </xf>
    <xf numFmtId="0" fontId="55" fillId="0" borderId="16" xfId="0" applyFont="1" applyBorder="1" applyAlignment="1" applyProtection="1">
      <alignment horizontal="center" vertical="center" wrapText="1"/>
      <protection/>
    </xf>
    <xf numFmtId="0" fontId="43" fillId="0" borderId="16" xfId="0" applyFont="1" applyBorder="1" applyAlignment="1" applyProtection="1">
      <alignment horizontal="center" vertical="center"/>
      <protection/>
    </xf>
    <xf numFmtId="4" fontId="55" fillId="0" borderId="16" xfId="0" applyNumberFormat="1" applyFont="1" applyBorder="1" applyAlignment="1" applyProtection="1">
      <alignment horizontal="center" vertical="center" wrapText="1"/>
      <protection locked="0"/>
    </xf>
    <xf numFmtId="4" fontId="0" fillId="0" borderId="16" xfId="0" applyNumberFormat="1" applyFont="1" applyBorder="1" applyAlignment="1" applyProtection="1">
      <alignment horizontal="center" vertical="center"/>
      <protection locked="0"/>
    </xf>
    <xf numFmtId="3" fontId="24" fillId="0" borderId="16" xfId="0" applyNumberFormat="1" applyFont="1" applyBorder="1" applyAlignment="1" applyProtection="1">
      <alignment horizontal="center" vertical="center"/>
      <protection/>
    </xf>
    <xf numFmtId="0" fontId="25" fillId="0" borderId="16" xfId="0" applyFont="1" applyBorder="1" applyAlignment="1" applyProtection="1">
      <alignment horizontal="center" vertical="center"/>
      <protection/>
    </xf>
    <xf numFmtId="3" fontId="64" fillId="0" borderId="16" xfId="0" applyNumberFormat="1" applyFont="1" applyBorder="1" applyAlignment="1" applyProtection="1">
      <alignment horizontal="center" vertical="center"/>
      <protection/>
    </xf>
    <xf numFmtId="3" fontId="0" fillId="0" borderId="16" xfId="0" applyNumberFormat="1" applyFont="1" applyBorder="1" applyAlignment="1" applyProtection="1">
      <alignment horizontal="center" vertical="center"/>
      <protection/>
    </xf>
    <xf numFmtId="0" fontId="53" fillId="0" borderId="16" xfId="0" applyFont="1" applyBorder="1" applyAlignment="1" applyProtection="1">
      <alignment horizontal="center" vertical="center" wrapText="1"/>
      <protection/>
    </xf>
    <xf numFmtId="0" fontId="44" fillId="0" borderId="16" xfId="0" applyFont="1" applyBorder="1" applyAlignment="1" applyProtection="1">
      <alignment horizontal="center" vertical="center"/>
      <protection/>
    </xf>
    <xf numFmtId="4" fontId="61" fillId="0" borderId="16" xfId="0" applyNumberFormat="1" applyFont="1" applyBorder="1" applyAlignment="1" applyProtection="1">
      <alignment horizontal="center" vertical="center"/>
      <protection/>
    </xf>
    <xf numFmtId="4" fontId="43" fillId="0" borderId="16" xfId="0" applyNumberFormat="1" applyFont="1" applyBorder="1" applyAlignment="1" applyProtection="1">
      <alignment horizontal="center" vertical="center"/>
      <protection/>
    </xf>
    <xf numFmtId="4" fontId="57" fillId="0" borderId="16" xfId="0" applyNumberFormat="1" applyFont="1" applyBorder="1" applyAlignment="1" applyProtection="1">
      <alignment vertical="center"/>
      <protection/>
    </xf>
    <xf numFmtId="4" fontId="25" fillId="0" borderId="16" xfId="0" applyNumberFormat="1" applyFont="1" applyBorder="1" applyAlignment="1" applyProtection="1">
      <alignment vertical="center"/>
      <protection/>
    </xf>
    <xf numFmtId="4" fontId="25" fillId="0" borderId="16" xfId="0" applyNumberFormat="1" applyFont="1" applyBorder="1" applyAlignment="1">
      <alignment vertical="center"/>
    </xf>
    <xf numFmtId="4" fontId="25" fillId="0" borderId="16" xfId="0" applyNumberFormat="1" applyFont="1" applyBorder="1" applyAlignment="1">
      <alignment vertical="center"/>
    </xf>
    <xf numFmtId="4" fontId="63" fillId="0" borderId="16" xfId="0" applyNumberFormat="1" applyFont="1" applyBorder="1" applyAlignment="1" applyProtection="1">
      <alignment vertical="center"/>
      <protection/>
    </xf>
    <xf numFmtId="4" fontId="51" fillId="0" borderId="16" xfId="0" applyNumberFormat="1" applyFont="1" applyBorder="1" applyAlignment="1" applyProtection="1">
      <alignment vertical="center"/>
      <protection/>
    </xf>
    <xf numFmtId="4" fontId="51" fillId="0" borderId="16" xfId="0" applyNumberFormat="1" applyFont="1" applyBorder="1" applyAlignment="1">
      <alignment vertical="center"/>
    </xf>
    <xf numFmtId="1" fontId="24" fillId="0" borderId="16" xfId="0" applyNumberFormat="1" applyFont="1" applyBorder="1" applyAlignment="1" applyProtection="1">
      <alignment horizontal="center" vertical="center"/>
      <protection/>
    </xf>
    <xf numFmtId="1" fontId="0" fillId="0" borderId="16" xfId="0" applyNumberFormat="1" applyFont="1" applyBorder="1" applyAlignment="1" applyProtection="1">
      <alignment horizontal="center" vertical="center"/>
      <protection/>
    </xf>
    <xf numFmtId="3" fontId="56" fillId="0" borderId="16" xfId="0" applyNumberFormat="1" applyFont="1" applyBorder="1" applyAlignment="1" applyProtection="1">
      <alignment horizontal="center" vertical="center"/>
      <protection locked="0"/>
    </xf>
    <xf numFmtId="0" fontId="56" fillId="0" borderId="16" xfId="0" applyFont="1" applyBorder="1" applyAlignment="1" applyProtection="1">
      <alignment horizontal="center" vertical="center"/>
      <protection locked="0"/>
    </xf>
    <xf numFmtId="1" fontId="56" fillId="0" borderId="16" xfId="0" applyNumberFormat="1" applyFont="1" applyBorder="1" applyAlignment="1" applyProtection="1">
      <alignment horizontal="center" vertical="center"/>
      <protection locked="0"/>
    </xf>
    <xf numFmtId="0" fontId="33" fillId="0" borderId="16" xfId="0" applyFont="1" applyBorder="1" applyAlignment="1" applyProtection="1">
      <alignment horizontal="center" vertical="center" wrapText="1"/>
      <protection/>
    </xf>
    <xf numFmtId="0" fontId="36" fillId="26" borderId="16" xfId="0" applyFont="1" applyFill="1" applyBorder="1" applyAlignment="1" applyProtection="1">
      <alignment horizontal="center" vertical="center"/>
      <protection/>
    </xf>
    <xf numFmtId="0" fontId="0" fillId="26" borderId="16" xfId="0" applyFont="1" applyFill="1" applyBorder="1" applyAlignment="1">
      <alignment horizontal="center" vertical="center"/>
    </xf>
    <xf numFmtId="0" fontId="152" fillId="0" borderId="16" xfId="0" applyFont="1" applyBorder="1" applyAlignment="1" applyProtection="1">
      <alignment horizontal="center" vertical="center" wrapText="1"/>
      <protection/>
    </xf>
    <xf numFmtId="0" fontId="29" fillId="0" borderId="16" xfId="0" applyFont="1" applyBorder="1" applyAlignment="1">
      <alignment wrapText="1"/>
    </xf>
    <xf numFmtId="0" fontId="0" fillId="0" borderId="16" xfId="0" applyFont="1" applyBorder="1" applyAlignment="1" applyProtection="1">
      <alignment vertical="center" wrapText="1"/>
      <protection/>
    </xf>
    <xf numFmtId="0" fontId="0" fillId="0" borderId="16" xfId="0" applyFont="1" applyBorder="1" applyAlignment="1">
      <alignment/>
    </xf>
    <xf numFmtId="0" fontId="106" fillId="0" borderId="16" xfId="0" applyFont="1" applyBorder="1" applyAlignment="1" applyProtection="1">
      <alignment vertical="center" wrapText="1"/>
      <protection/>
    </xf>
    <xf numFmtId="0" fontId="0" fillId="0" borderId="16" xfId="0" applyFont="1" applyBorder="1" applyAlignment="1" applyProtection="1">
      <alignment vertical="center"/>
      <protection/>
    </xf>
    <xf numFmtId="0" fontId="29" fillId="0" borderId="16" xfId="0" applyFont="1" applyBorder="1" applyAlignment="1" applyProtection="1">
      <alignment vertical="center" wrapText="1"/>
      <protection/>
    </xf>
    <xf numFmtId="0" fontId="106" fillId="0" borderId="16" xfId="0" applyFont="1" applyBorder="1" applyAlignment="1" applyProtection="1">
      <alignment horizontal="justify" vertical="justify" wrapText="1"/>
      <protection/>
    </xf>
    <xf numFmtId="0" fontId="0" fillId="0" borderId="16" xfId="0" applyFont="1" applyBorder="1" applyAlignment="1" applyProtection="1">
      <alignment horizontal="justify" vertical="justify" wrapText="1"/>
      <protection/>
    </xf>
    <xf numFmtId="0" fontId="0" fillId="0" borderId="16" xfId="0" applyFont="1" applyBorder="1" applyAlignment="1" applyProtection="1">
      <alignment horizontal="justify" vertical="justify" wrapText="1"/>
      <protection/>
    </xf>
    <xf numFmtId="4" fontId="151" fillId="0" borderId="16" xfId="0" applyNumberFormat="1" applyFont="1" applyBorder="1" applyAlignment="1">
      <alignment horizontal="center" vertical="center"/>
    </xf>
    <xf numFmtId="0" fontId="33" fillId="0" borderId="16" xfId="0" applyFont="1" applyBorder="1" applyAlignment="1" applyProtection="1">
      <alignment horizontal="center" vertical="center"/>
      <protection/>
    </xf>
    <xf numFmtId="0" fontId="0" fillId="0" borderId="16" xfId="0" applyFont="1" applyBorder="1" applyAlignment="1">
      <alignment horizontal="center" vertical="center"/>
    </xf>
    <xf numFmtId="0" fontId="152" fillId="0" borderId="16" xfId="0" applyFont="1" applyBorder="1" applyAlignment="1" applyProtection="1">
      <alignment horizontal="center" vertical="center"/>
      <protection/>
    </xf>
    <xf numFmtId="0" fontId="29" fillId="0" borderId="16" xfId="0" applyFont="1" applyBorder="1" applyAlignment="1" applyProtection="1">
      <alignment/>
      <protection/>
    </xf>
    <xf numFmtId="4" fontId="132" fillId="0" borderId="16" xfId="46" applyNumberFormat="1" applyFont="1" applyBorder="1" applyAlignment="1" applyProtection="1">
      <alignment vertical="center"/>
      <protection/>
    </xf>
    <xf numFmtId="4" fontId="47" fillId="0" borderId="16" xfId="0" applyNumberFormat="1" applyFont="1" applyBorder="1" applyAlignment="1" applyProtection="1">
      <alignment vertical="center"/>
      <protection/>
    </xf>
    <xf numFmtId="0" fontId="65" fillId="0" borderId="16" xfId="0" applyFont="1" applyBorder="1" applyAlignment="1" applyProtection="1">
      <alignment vertical="center" wrapText="1"/>
      <protection/>
    </xf>
    <xf numFmtId="0" fontId="58" fillId="0" borderId="16" xfId="0" applyFont="1" applyBorder="1" applyAlignment="1">
      <alignment horizontal="justify" vertical="justify" wrapText="1"/>
    </xf>
    <xf numFmtId="0" fontId="106" fillId="0" borderId="16" xfId="0" applyFont="1" applyBorder="1" applyAlignment="1" applyProtection="1">
      <alignment horizontal="justify" vertical="center" wrapText="1"/>
      <protection/>
    </xf>
    <xf numFmtId="0" fontId="43" fillId="0" borderId="16" xfId="0" applyFont="1" applyBorder="1" applyAlignment="1" applyProtection="1">
      <alignment horizontal="justify" vertical="center" wrapText="1"/>
      <protection/>
    </xf>
    <xf numFmtId="0" fontId="43" fillId="0" borderId="16" xfId="0" applyFont="1" applyBorder="1" applyAlignment="1" applyProtection="1">
      <alignment horizontal="justify" wrapText="1"/>
      <protection/>
    </xf>
    <xf numFmtId="0" fontId="143" fillId="0" borderId="16" xfId="0" applyNumberFormat="1" applyFont="1" applyBorder="1" applyAlignment="1" applyProtection="1">
      <alignment vertical="center" wrapText="1"/>
      <protection locked="0"/>
    </xf>
    <xf numFmtId="4" fontId="28" fillId="0" borderId="16" xfId="0" applyNumberFormat="1" applyFont="1" applyBorder="1" applyAlignment="1">
      <alignment vertical="center"/>
    </xf>
    <xf numFmtId="0" fontId="153" fillId="0" borderId="16" xfId="0" applyNumberFormat="1" applyFont="1" applyBorder="1" applyAlignment="1" applyProtection="1">
      <alignment horizontal="center" vertical="center"/>
      <protection/>
    </xf>
    <xf numFmtId="0" fontId="99" fillId="0" borderId="16" xfId="0" applyFont="1" applyBorder="1" applyAlignment="1">
      <alignment horizontal="center" vertical="center"/>
    </xf>
    <xf numFmtId="4" fontId="65" fillId="0" borderId="16" xfId="0" applyNumberFormat="1" applyFont="1" applyBorder="1" applyAlignment="1">
      <alignment horizontal="center" vertical="center"/>
    </xf>
    <xf numFmtId="4" fontId="0" fillId="0" borderId="16" xfId="0" applyNumberFormat="1" applyFont="1" applyBorder="1" applyAlignment="1">
      <alignment horizontal="center" vertical="center"/>
    </xf>
    <xf numFmtId="0" fontId="103" fillId="0" borderId="16" xfId="0" applyNumberFormat="1" applyFont="1" applyBorder="1" applyAlignment="1" applyProtection="1">
      <alignment horizontal="center" vertical="center" textRotation="255"/>
      <protection/>
    </xf>
    <xf numFmtId="0" fontId="106" fillId="0" borderId="16" xfId="0" applyFont="1" applyBorder="1" applyAlignment="1">
      <alignment horizontal="center" vertical="center"/>
    </xf>
    <xf numFmtId="0" fontId="38" fillId="0" borderId="16" xfId="0" applyFont="1" applyBorder="1" applyAlignment="1" applyProtection="1">
      <alignment vertical="center"/>
      <protection/>
    </xf>
    <xf numFmtId="0" fontId="77" fillId="0" borderId="16" xfId="0" applyFont="1" applyBorder="1" applyAlignment="1">
      <alignment vertical="center"/>
    </xf>
    <xf numFmtId="0" fontId="38" fillId="0" borderId="16" xfId="0" applyNumberFormat="1" applyFont="1" applyBorder="1" applyAlignment="1" applyProtection="1">
      <alignment vertical="center" wrapText="1"/>
      <protection/>
    </xf>
    <xf numFmtId="0" fontId="77" fillId="0" borderId="16" xfId="0" applyNumberFormat="1" applyFont="1" applyBorder="1" applyAlignment="1" applyProtection="1">
      <alignment vertical="center" wrapText="1"/>
      <protection/>
    </xf>
    <xf numFmtId="0" fontId="77" fillId="0" borderId="16" xfId="0" applyNumberFormat="1" applyFont="1" applyBorder="1" applyAlignment="1" applyProtection="1">
      <alignment vertical="center"/>
      <protection/>
    </xf>
    <xf numFmtId="0" fontId="183" fillId="0" borderId="16" xfId="0" applyNumberFormat="1" applyFont="1" applyBorder="1" applyAlignment="1" applyProtection="1">
      <alignment vertical="center" wrapText="1"/>
      <protection locked="0"/>
    </xf>
    <xf numFmtId="0" fontId="183" fillId="0" borderId="16" xfId="0" applyNumberFormat="1" applyFont="1" applyBorder="1" applyAlignment="1" applyProtection="1">
      <alignment vertical="center"/>
      <protection locked="0"/>
    </xf>
    <xf numFmtId="0" fontId="78" fillId="0" borderId="16" xfId="0" applyFont="1" applyBorder="1" applyAlignment="1" applyProtection="1">
      <alignment vertical="center"/>
      <protection/>
    </xf>
    <xf numFmtId="0" fontId="23" fillId="0" borderId="16" xfId="0" applyNumberFormat="1" applyFont="1" applyBorder="1" applyAlignment="1" applyProtection="1">
      <alignment vertical="center" wrapText="1"/>
      <protection/>
    </xf>
    <xf numFmtId="0" fontId="0" fillId="0" borderId="16" xfId="0" applyNumberFormat="1" applyFont="1" applyBorder="1" applyAlignment="1" applyProtection="1">
      <alignment vertical="center"/>
      <protection/>
    </xf>
    <xf numFmtId="4" fontId="26" fillId="0" borderId="16" xfId="0" applyNumberFormat="1" applyFont="1" applyBorder="1" applyAlignment="1">
      <alignment vertical="center"/>
    </xf>
    <xf numFmtId="0" fontId="36" fillId="0" borderId="16" xfId="0" applyFont="1" applyBorder="1" applyAlignment="1" applyProtection="1">
      <alignment vertical="center"/>
      <protection/>
    </xf>
    <xf numFmtId="0" fontId="0" fillId="0" borderId="16" xfId="0" applyFont="1" applyBorder="1" applyAlignment="1">
      <alignment vertical="center"/>
    </xf>
    <xf numFmtId="0" fontId="80" fillId="0" borderId="16" xfId="0" applyNumberFormat="1" applyFont="1" applyBorder="1" applyAlignment="1" applyProtection="1">
      <alignment vertical="center" wrapText="1"/>
      <protection locked="0"/>
    </xf>
    <xf numFmtId="0" fontId="81" fillId="0" borderId="16" xfId="0" applyNumberFormat="1" applyFont="1" applyBorder="1" applyAlignment="1" applyProtection="1">
      <alignment vertical="center" wrapText="1"/>
      <protection locked="0"/>
    </xf>
    <xf numFmtId="0" fontId="81" fillId="0" borderId="16" xfId="0" applyNumberFormat="1" applyFont="1" applyBorder="1" applyAlignment="1" applyProtection="1">
      <alignment vertical="center"/>
      <protection locked="0"/>
    </xf>
    <xf numFmtId="0" fontId="81" fillId="0" borderId="16" xfId="0" applyFont="1" applyBorder="1" applyAlignment="1">
      <alignment vertical="center"/>
    </xf>
    <xf numFmtId="0" fontId="103" fillId="0" borderId="16" xfId="0" applyFont="1" applyBorder="1" applyAlignment="1" applyProtection="1">
      <alignment horizontal="center" vertical="center" textRotation="255"/>
      <protection/>
    </xf>
    <xf numFmtId="0" fontId="106" fillId="0" borderId="16" xfId="0" applyFont="1" applyBorder="1" applyAlignment="1">
      <alignment horizontal="center" vertical="center" textRotation="255"/>
    </xf>
    <xf numFmtId="0" fontId="48" fillId="0" borderId="16" xfId="0" applyFont="1" applyBorder="1" applyAlignment="1" applyProtection="1">
      <alignment horizontal="center" vertical="center"/>
      <protection/>
    </xf>
    <xf numFmtId="0" fontId="74" fillId="0" borderId="17" xfId="0" applyFont="1" applyBorder="1" applyAlignment="1">
      <alignment horizontal="center" vertical="center"/>
    </xf>
    <xf numFmtId="0" fontId="74" fillId="0" borderId="18" xfId="0" applyFont="1" applyBorder="1" applyAlignment="1">
      <alignment horizontal="center" vertical="center"/>
    </xf>
    <xf numFmtId="0" fontId="175" fillId="0" borderId="17" xfId="0" applyFont="1" applyBorder="1" applyAlignment="1">
      <alignment horizontal="center" vertical="center"/>
    </xf>
    <xf numFmtId="0" fontId="182" fillId="0" borderId="17" xfId="0" applyFont="1" applyBorder="1" applyAlignment="1" applyProtection="1">
      <alignment vertical="center"/>
      <protection/>
    </xf>
    <xf numFmtId="0" fontId="182" fillId="0" borderId="22" xfId="0" applyFont="1" applyBorder="1" applyAlignment="1" applyProtection="1">
      <alignment vertical="center"/>
      <protection/>
    </xf>
    <xf numFmtId="0" fontId="182" fillId="0" borderId="18" xfId="0" applyFont="1" applyBorder="1" applyAlignment="1" applyProtection="1">
      <alignment vertical="center"/>
      <protection/>
    </xf>
    <xf numFmtId="0" fontId="156" fillId="0" borderId="16" xfId="0" applyFont="1" applyBorder="1" applyAlignment="1" applyProtection="1">
      <alignment vertical="center"/>
      <protection/>
    </xf>
    <xf numFmtId="0" fontId="43" fillId="0" borderId="16" xfId="0" applyFont="1" applyBorder="1" applyAlignment="1">
      <alignment vertical="center"/>
    </xf>
    <xf numFmtId="0" fontId="105" fillId="0" borderId="19" xfId="0" applyFont="1" applyBorder="1" applyAlignment="1">
      <alignment horizontal="center" vertical="center"/>
    </xf>
    <xf numFmtId="0" fontId="98" fillId="0" borderId="16" xfId="0" applyFont="1" applyBorder="1" applyAlignment="1">
      <alignment horizontal="justify" vertical="justify" wrapText="1"/>
    </xf>
    <xf numFmtId="0" fontId="0" fillId="0" borderId="16" xfId="0" applyBorder="1" applyAlignment="1">
      <alignment horizontal="justify" vertical="justify" wrapText="1"/>
    </xf>
    <xf numFmtId="0" fontId="127" fillId="0" borderId="17" xfId="0" applyFont="1" applyBorder="1" applyAlignment="1">
      <alignment horizontal="center" vertical="center"/>
    </xf>
    <xf numFmtId="0" fontId="127" fillId="0" borderId="22" xfId="0" applyFont="1" applyBorder="1" applyAlignment="1">
      <alignment horizontal="center" vertical="center"/>
    </xf>
    <xf numFmtId="0" fontId="32" fillId="0" borderId="22" xfId="0" applyFont="1" applyBorder="1" applyAlignment="1">
      <alignment horizontal="center" vertical="center"/>
    </xf>
    <xf numFmtId="0" fontId="127" fillId="0" borderId="18" xfId="0" applyFont="1" applyBorder="1" applyAlignment="1">
      <alignment horizontal="center" vertical="center"/>
    </xf>
    <xf numFmtId="0" fontId="41" fillId="0" borderId="17" xfId="0" applyFont="1" applyBorder="1" applyAlignment="1">
      <alignment horizontal="center" vertical="center"/>
    </xf>
    <xf numFmtId="0" fontId="41" fillId="0" borderId="22" xfId="0" applyFont="1" applyBorder="1" applyAlignment="1">
      <alignment horizontal="center" vertical="center"/>
    </xf>
    <xf numFmtId="0" fontId="0" fillId="0" borderId="22" xfId="0" applyFont="1" applyBorder="1" applyAlignment="1">
      <alignment horizontal="center" vertical="center"/>
    </xf>
    <xf numFmtId="0" fontId="41" fillId="0" borderId="18" xfId="0" applyFont="1" applyBorder="1" applyAlignment="1">
      <alignment horizontal="center" vertical="center"/>
    </xf>
    <xf numFmtId="0" fontId="98" fillId="0" borderId="50" xfId="0" applyFont="1" applyBorder="1" applyAlignment="1">
      <alignment horizontal="justify" vertical="justify" wrapText="1"/>
    </xf>
    <xf numFmtId="0" fontId="98" fillId="0" borderId="23" xfId="0" applyFont="1" applyBorder="1" applyAlignment="1">
      <alignment horizontal="justify" vertical="justify" wrapText="1"/>
    </xf>
    <xf numFmtId="0" fontId="98" fillId="0" borderId="51" xfId="0" applyFont="1" applyBorder="1" applyAlignment="1">
      <alignment horizontal="justify" vertical="justify" wrapText="1"/>
    </xf>
    <xf numFmtId="0" fontId="98" fillId="0" borderId="19" xfId="0" applyFont="1" applyBorder="1" applyAlignment="1">
      <alignment horizontal="justify" vertical="justify" wrapText="1"/>
    </xf>
    <xf numFmtId="0" fontId="0" fillId="0" borderId="19" xfId="0" applyBorder="1" applyAlignment="1">
      <alignment horizontal="justify" vertical="justify" wrapText="1"/>
    </xf>
    <xf numFmtId="49" fontId="166" fillId="0" borderId="17" xfId="0" applyNumberFormat="1" applyFont="1" applyBorder="1" applyAlignment="1">
      <alignment vertical="center"/>
    </xf>
    <xf numFmtId="0" fontId="25" fillId="0" borderId="22" xfId="0" applyFont="1" applyBorder="1" applyAlignment="1">
      <alignment vertical="center"/>
    </xf>
    <xf numFmtId="0" fontId="98" fillId="0" borderId="17" xfId="0" applyFont="1" applyBorder="1" applyAlignment="1">
      <alignment horizontal="justify" vertical="justify" wrapText="1"/>
    </xf>
    <xf numFmtId="0" fontId="98" fillId="0" borderId="22" xfId="0" applyFont="1" applyBorder="1" applyAlignment="1">
      <alignment horizontal="justify" vertical="justify" wrapText="1"/>
    </xf>
    <xf numFmtId="0" fontId="98" fillId="0" borderId="18" xfId="0" applyFont="1" applyBorder="1" applyAlignment="1">
      <alignment horizontal="justify" vertical="justify" wrapText="1"/>
    </xf>
    <xf numFmtId="49" fontId="166" fillId="0" borderId="50" xfId="0" applyNumberFormat="1" applyFont="1" applyBorder="1" applyAlignment="1">
      <alignment vertical="center"/>
    </xf>
    <xf numFmtId="0" fontId="25" fillId="0" borderId="23" xfId="0" applyFont="1" applyBorder="1" applyAlignment="1">
      <alignment vertical="center"/>
    </xf>
    <xf numFmtId="4" fontId="74" fillId="0" borderId="16" xfId="0" applyNumberFormat="1" applyFont="1" applyBorder="1" applyAlignment="1">
      <alignment vertical="center"/>
    </xf>
    <xf numFmtId="0" fontId="42" fillId="0" borderId="17" xfId="0" applyFont="1" applyBorder="1" applyAlignment="1">
      <alignment horizontal="justify" vertical="justify" wrapText="1"/>
    </xf>
    <xf numFmtId="0" fontId="42" fillId="0" borderId="22" xfId="0" applyFont="1" applyBorder="1" applyAlignment="1">
      <alignment horizontal="justify" vertical="justify" wrapText="1"/>
    </xf>
    <xf numFmtId="0" fontId="42" fillId="0" borderId="18" xfId="0" applyFont="1" applyBorder="1" applyAlignment="1">
      <alignment horizontal="justify" vertical="justify" wrapText="1"/>
    </xf>
    <xf numFmtId="0" fontId="61" fillId="0" borderId="23" xfId="0" applyFont="1" applyBorder="1" applyAlignment="1" applyProtection="1">
      <alignment horizontal="justify" vertical="justify" wrapText="1"/>
      <protection/>
    </xf>
    <xf numFmtId="0" fontId="0" fillId="0" borderId="0" xfId="0" applyAlignment="1">
      <alignment horizontal="justify" vertical="justify" wrapText="1"/>
    </xf>
    <xf numFmtId="0" fontId="0" fillId="0" borderId="16" xfId="0" applyBorder="1" applyAlignment="1">
      <alignment horizontal="center"/>
    </xf>
    <xf numFmtId="0" fontId="175" fillId="0" borderId="18" xfId="0" applyFont="1" applyBorder="1" applyAlignment="1">
      <alignment horizontal="center" vertical="center"/>
    </xf>
    <xf numFmtId="0" fontId="175" fillId="0" borderId="22" xfId="0" applyFont="1" applyBorder="1" applyAlignment="1">
      <alignment horizontal="center" vertical="center"/>
    </xf>
    <xf numFmtId="0" fontId="106" fillId="0" borderId="18" xfId="0" applyFont="1"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justify" vertical="justify" wrapText="1"/>
    </xf>
    <xf numFmtId="0" fontId="127" fillId="0" borderId="15" xfId="0" applyFont="1" applyBorder="1" applyAlignment="1" applyProtection="1">
      <alignment horizontal="center" vertical="center" wrapText="1"/>
      <protection/>
    </xf>
    <xf numFmtId="0" fontId="127" fillId="0" borderId="52" xfId="0" applyFont="1" applyBorder="1" applyAlignment="1" applyProtection="1">
      <alignment horizontal="center" vertical="center" wrapText="1"/>
      <protection/>
    </xf>
    <xf numFmtId="0" fontId="32" fillId="0" borderId="14" xfId="0" applyFont="1" applyBorder="1" applyAlignment="1">
      <alignment horizontal="center" vertical="center"/>
    </xf>
    <xf numFmtId="0" fontId="54"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22" xfId="0" applyFont="1" applyBorder="1" applyAlignment="1">
      <alignment horizontal="center" vertical="center"/>
    </xf>
    <xf numFmtId="0" fontId="37" fillId="0" borderId="16" xfId="0" applyFont="1" applyBorder="1" applyAlignment="1" applyProtection="1">
      <alignment vertical="center" wrapText="1"/>
      <protection/>
    </xf>
    <xf numFmtId="0" fontId="37" fillId="0" borderId="16" xfId="0" applyFont="1" applyBorder="1" applyAlignment="1" applyProtection="1">
      <alignment vertical="center"/>
      <protection/>
    </xf>
    <xf numFmtId="4" fontId="31" fillId="0" borderId="16" xfId="0" applyNumberFormat="1" applyFont="1" applyBorder="1" applyAlignment="1" applyProtection="1">
      <alignment vertical="center"/>
      <protection/>
    </xf>
    <xf numFmtId="4" fontId="0" fillId="0" borderId="16" xfId="0" applyNumberFormat="1" applyBorder="1" applyAlignment="1">
      <alignment vertical="center"/>
    </xf>
    <xf numFmtId="0" fontId="42" fillId="0" borderId="16" xfId="0" applyFont="1" applyBorder="1" applyAlignment="1">
      <alignment horizontal="justify" vertical="justify" wrapText="1"/>
    </xf>
    <xf numFmtId="0" fontId="37" fillId="0" borderId="16" xfId="0" applyFont="1" applyBorder="1" applyAlignment="1">
      <alignment horizontal="justify" vertical="justify" wrapText="1"/>
    </xf>
    <xf numFmtId="0" fontId="105" fillId="0" borderId="16" xfId="0" applyFont="1" applyBorder="1" applyAlignment="1">
      <alignment horizontal="center" vertical="center"/>
    </xf>
    <xf numFmtId="49" fontId="102" fillId="0" borderId="52" xfId="0" applyNumberFormat="1" applyFont="1"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horizontal="justify" vertical="justify" wrapText="1"/>
    </xf>
    <xf numFmtId="0" fontId="0" fillId="0" borderId="52" xfId="0" applyBorder="1" applyAlignment="1">
      <alignment horizontal="justify" vertical="justify" wrapText="1"/>
    </xf>
    <xf numFmtId="0" fontId="0" fillId="0" borderId="14" xfId="0" applyBorder="1" applyAlignment="1">
      <alignment horizontal="justify" vertical="justify" wrapText="1"/>
    </xf>
    <xf numFmtId="0" fontId="54" fillId="0" borderId="50" xfId="0" applyFont="1" applyBorder="1" applyAlignment="1">
      <alignment horizontal="center" vertical="center"/>
    </xf>
    <xf numFmtId="0" fontId="54" fillId="0" borderId="51" xfId="0" applyFont="1" applyBorder="1" applyAlignment="1">
      <alignment horizontal="center" vertical="center"/>
    </xf>
    <xf numFmtId="0" fontId="0" fillId="0" borderId="15" xfId="0" applyBorder="1" applyAlignment="1">
      <alignment horizontal="center" vertical="center"/>
    </xf>
    <xf numFmtId="0" fontId="54" fillId="0" borderId="14" xfId="0" applyFont="1" applyBorder="1" applyAlignment="1">
      <alignment horizontal="center" vertical="center"/>
    </xf>
    <xf numFmtId="0" fontId="105" fillId="0" borderId="49" xfId="0" applyFont="1" applyBorder="1" applyAlignment="1">
      <alignment horizontal="center" vertical="center"/>
    </xf>
    <xf numFmtId="0" fontId="42" fillId="0" borderId="19" xfId="0" applyFont="1" applyBorder="1" applyAlignment="1">
      <alignment horizontal="justify" vertical="justify" wrapText="1"/>
    </xf>
    <xf numFmtId="0" fontId="37" fillId="0" borderId="19" xfId="0" applyFont="1" applyBorder="1" applyAlignment="1">
      <alignment horizontal="justify" vertical="justify" wrapText="1"/>
    </xf>
    <xf numFmtId="0" fontId="74" fillId="0" borderId="23" xfId="0" applyFont="1" applyBorder="1" applyAlignment="1">
      <alignment horizontal="center" vertical="justify" wrapText="1"/>
    </xf>
    <xf numFmtId="0" fontId="118" fillId="24" borderId="19" xfId="0" applyFont="1" applyFill="1" applyBorder="1" applyAlignment="1" applyProtection="1">
      <alignment horizontal="center" vertical="center"/>
      <protection/>
    </xf>
    <xf numFmtId="0" fontId="118" fillId="24" borderId="28" xfId="0" applyFont="1" applyFill="1" applyBorder="1" applyAlignment="1" applyProtection="1">
      <alignment horizontal="center" vertical="center"/>
      <protection/>
    </xf>
    <xf numFmtId="0" fontId="74" fillId="0" borderId="22" xfId="0" applyFont="1" applyBorder="1" applyAlignment="1" applyProtection="1">
      <alignment horizontal="center" vertical="center"/>
      <protection/>
    </xf>
    <xf numFmtId="4" fontId="74" fillId="0" borderId="17" xfId="0" applyNumberFormat="1" applyFont="1" applyBorder="1" applyAlignment="1" applyProtection="1">
      <alignment horizontal="center" vertical="center"/>
      <protection/>
    </xf>
    <xf numFmtId="4" fontId="74" fillId="0" borderId="22" xfId="0" applyNumberFormat="1" applyFont="1" applyBorder="1" applyAlignment="1" applyProtection="1">
      <alignment horizontal="center" vertical="center"/>
      <protection/>
    </xf>
    <xf numFmtId="4" fontId="74" fillId="0" borderId="18" xfId="0" applyNumberFormat="1" applyFont="1" applyBorder="1" applyAlignment="1" applyProtection="1">
      <alignment horizontal="center" vertical="center"/>
      <protection/>
    </xf>
    <xf numFmtId="4" fontId="105" fillId="0" borderId="17" xfId="0" applyNumberFormat="1" applyFont="1" applyBorder="1" applyAlignment="1" applyProtection="1">
      <alignment vertical="center"/>
      <protection/>
    </xf>
    <xf numFmtId="4" fontId="105" fillId="0" borderId="22" xfId="0" applyNumberFormat="1" applyFont="1" applyBorder="1" applyAlignment="1" applyProtection="1">
      <alignment vertical="center"/>
      <protection/>
    </xf>
    <xf numFmtId="4" fontId="105" fillId="0" borderId="18" xfId="0" applyNumberFormat="1" applyFont="1" applyBorder="1" applyAlignment="1" applyProtection="1">
      <alignment vertical="center"/>
      <protection/>
    </xf>
    <xf numFmtId="0" fontId="168" fillId="0" borderId="17" xfId="0" applyFont="1" applyBorder="1" applyAlignment="1" applyProtection="1">
      <alignment vertical="center"/>
      <protection/>
    </xf>
    <xf numFmtId="0" fontId="168" fillId="0" borderId="22" xfId="0" applyFont="1" applyBorder="1" applyAlignment="1" applyProtection="1">
      <alignment vertical="center"/>
      <protection/>
    </xf>
    <xf numFmtId="0" fontId="168" fillId="0" borderId="18" xfId="0" applyFont="1" applyBorder="1" applyAlignment="1" applyProtection="1">
      <alignment vertical="center"/>
      <protection/>
    </xf>
    <xf numFmtId="4" fontId="127" fillId="0" borderId="17" xfId="0" applyNumberFormat="1" applyFont="1" applyBorder="1" applyAlignment="1">
      <alignment vertical="center"/>
    </xf>
    <xf numFmtId="4" fontId="127" fillId="0" borderId="18" xfId="0" applyNumberFormat="1" applyFont="1" applyBorder="1" applyAlignment="1">
      <alignment vertical="center"/>
    </xf>
    <xf numFmtId="0" fontId="74" fillId="0" borderId="17" xfId="0" applyFont="1" applyBorder="1" applyAlignment="1">
      <alignment horizontal="center" vertical="center" wrapText="1"/>
    </xf>
    <xf numFmtId="0" fontId="175" fillId="0" borderId="15" xfId="0" applyFont="1" applyBorder="1" applyAlignment="1">
      <alignment horizontal="center" vertical="center"/>
    </xf>
    <xf numFmtId="0" fontId="0" fillId="0" borderId="14" xfId="0" applyBorder="1" applyAlignment="1">
      <alignment horizontal="center" vertical="center"/>
    </xf>
    <xf numFmtId="0" fontId="40" fillId="0" borderId="50" xfId="0" applyFont="1" applyBorder="1" applyAlignment="1" applyProtection="1">
      <alignment horizontal="center" vertical="center"/>
      <protection/>
    </xf>
    <xf numFmtId="0" fontId="0" fillId="0" borderId="23"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34" fillId="0" borderId="50" xfId="0" applyFont="1" applyBorder="1" applyAlignment="1">
      <alignment horizontal="center" vertical="center"/>
    </xf>
    <xf numFmtId="0" fontId="38" fillId="0" borderId="23" xfId="0" applyFont="1" applyBorder="1" applyAlignment="1">
      <alignment horizontal="justify" vertical="justify" wrapText="1"/>
    </xf>
    <xf numFmtId="0" fontId="0" fillId="0" borderId="23" xfId="0" applyBorder="1" applyAlignment="1">
      <alignment horizontal="justify" vertical="justify" wrapText="1"/>
    </xf>
    <xf numFmtId="49" fontId="166" fillId="0" borderId="53" xfId="0" applyNumberFormat="1" applyFont="1" applyBorder="1" applyAlignment="1">
      <alignment vertical="center"/>
    </xf>
    <xf numFmtId="0" fontId="25" fillId="0" borderId="0" xfId="0" applyFont="1" applyBorder="1" applyAlignment="1">
      <alignment vertical="center"/>
    </xf>
    <xf numFmtId="0" fontId="98" fillId="0" borderId="53" xfId="0" applyFont="1" applyBorder="1" applyAlignment="1">
      <alignment horizontal="justify" vertical="justify" wrapText="1"/>
    </xf>
    <xf numFmtId="0" fontId="98" fillId="0" borderId="0" xfId="0" applyFont="1" applyBorder="1" applyAlignment="1">
      <alignment horizontal="justify" vertical="justify" wrapText="1"/>
    </xf>
    <xf numFmtId="0" fontId="98" fillId="0" borderId="54" xfId="0" applyFont="1" applyBorder="1" applyAlignment="1">
      <alignment horizontal="justify" vertical="justify" wrapText="1"/>
    </xf>
    <xf numFmtId="0" fontId="0" fillId="0" borderId="28" xfId="0" applyBorder="1" applyAlignment="1">
      <alignment horizontal="justify" vertical="justify" wrapText="1"/>
    </xf>
    <xf numFmtId="0" fontId="0" fillId="0" borderId="28" xfId="0" applyBorder="1" applyAlignment="1">
      <alignment horizontal="center" vertical="center"/>
    </xf>
    <xf numFmtId="4" fontId="105" fillId="0" borderId="16" xfId="0" applyNumberFormat="1" applyFont="1" applyBorder="1" applyAlignment="1">
      <alignment horizontal="center" vertical="center"/>
    </xf>
    <xf numFmtId="4" fontId="177" fillId="0" borderId="16" xfId="0" applyNumberFormat="1" applyFont="1" applyBorder="1" applyAlignment="1">
      <alignment horizontal="center" vertical="center"/>
    </xf>
    <xf numFmtId="0" fontId="76" fillId="0" borderId="17" xfId="0" applyFont="1" applyBorder="1" applyAlignment="1">
      <alignment horizontal="center" vertical="center"/>
    </xf>
    <xf numFmtId="0" fontId="76" fillId="0" borderId="18" xfId="0" applyFont="1" applyBorder="1" applyAlignment="1">
      <alignment horizontal="center" vertical="center"/>
    </xf>
    <xf numFmtId="0" fontId="76" fillId="0" borderId="22" xfId="0" applyFont="1" applyBorder="1" applyAlignment="1">
      <alignment horizontal="center" vertical="center"/>
    </xf>
    <xf numFmtId="0" fontId="175" fillId="0" borderId="16" xfId="0" applyFont="1" applyBorder="1" applyAlignment="1">
      <alignment horizontal="center" vertical="center" wrapText="1"/>
    </xf>
    <xf numFmtId="0" fontId="77" fillId="0" borderId="16" xfId="0" applyFont="1" applyBorder="1" applyAlignment="1">
      <alignment horizontal="center" vertical="center"/>
    </xf>
    <xf numFmtId="0" fontId="105" fillId="0" borderId="17" xfId="0" applyFont="1" applyBorder="1" applyAlignment="1" applyProtection="1">
      <alignment vertical="center"/>
      <protection/>
    </xf>
    <xf numFmtId="0" fontId="29" fillId="0" borderId="22" xfId="0" applyFont="1" applyBorder="1" applyAlignment="1">
      <alignment vertical="center"/>
    </xf>
    <xf numFmtId="0" fontId="29" fillId="0" borderId="18" xfId="0" applyFont="1" applyBorder="1" applyAlignment="1">
      <alignment vertical="center"/>
    </xf>
    <xf numFmtId="4" fontId="107" fillId="0" borderId="17" xfId="0" applyNumberFormat="1" applyFont="1" applyBorder="1" applyAlignment="1" applyProtection="1">
      <alignment vertical="center"/>
      <protection/>
    </xf>
    <xf numFmtId="4" fontId="107" fillId="0" borderId="22" xfId="0" applyNumberFormat="1" applyFont="1" applyBorder="1" applyAlignment="1" applyProtection="1">
      <alignment vertical="center"/>
      <protection/>
    </xf>
    <xf numFmtId="4" fontId="31" fillId="0" borderId="17" xfId="0" applyNumberFormat="1" applyFont="1" applyBorder="1" applyAlignment="1" applyProtection="1">
      <alignment vertical="center"/>
      <protection/>
    </xf>
    <xf numFmtId="4" fontId="31" fillId="0" borderId="22" xfId="0" applyNumberFormat="1" applyFont="1" applyBorder="1" applyAlignment="1" applyProtection="1">
      <alignment vertical="center"/>
      <protection/>
    </xf>
    <xf numFmtId="4" fontId="52" fillId="0" borderId="17" xfId="0" applyNumberFormat="1" applyFont="1" applyBorder="1" applyAlignment="1" applyProtection="1">
      <alignment horizontal="center" vertical="center"/>
      <protection/>
    </xf>
    <xf numFmtId="4" fontId="52" fillId="0" borderId="22" xfId="0" applyNumberFormat="1" applyFont="1" applyBorder="1" applyAlignment="1" applyProtection="1">
      <alignment horizontal="center" vertical="center"/>
      <protection/>
    </xf>
    <xf numFmtId="4" fontId="35" fillId="0" borderId="18" xfId="0" applyNumberFormat="1" applyFont="1" applyBorder="1" applyAlignment="1">
      <alignment horizontal="center" vertical="center"/>
    </xf>
    <xf numFmtId="0" fontId="74" fillId="0" borderId="17" xfId="0" applyFont="1" applyBorder="1" applyAlignment="1">
      <alignment horizontal="center" vertical="justify" wrapText="1"/>
    </xf>
    <xf numFmtId="0" fontId="0" fillId="0" borderId="22" xfId="0" applyBorder="1" applyAlignment="1">
      <alignment horizontal="center" vertical="justify" wrapText="1"/>
    </xf>
    <xf numFmtId="0" fontId="0" fillId="0" borderId="18" xfId="0" applyBorder="1" applyAlignment="1">
      <alignment horizontal="center" vertical="justify" wrapText="1"/>
    </xf>
    <xf numFmtId="0" fontId="127" fillId="0" borderId="17" xfId="0" applyFont="1" applyBorder="1" applyAlignment="1" applyProtection="1">
      <alignment horizontal="center" vertical="center" wrapText="1"/>
      <protection/>
    </xf>
    <xf numFmtId="0" fontId="127" fillId="0" borderId="22" xfId="0" applyFont="1" applyBorder="1" applyAlignment="1" applyProtection="1">
      <alignment horizontal="center" vertical="center" wrapText="1"/>
      <protection/>
    </xf>
    <xf numFmtId="0" fontId="32" fillId="0" borderId="18" xfId="0" applyFont="1" applyBorder="1" applyAlignment="1">
      <alignment horizontal="center" vertical="center"/>
    </xf>
    <xf numFmtId="0" fontId="127" fillId="0" borderId="15" xfId="0" applyFont="1" applyBorder="1" applyAlignment="1">
      <alignment horizontal="center" vertical="center"/>
    </xf>
    <xf numFmtId="0" fontId="127" fillId="0" borderId="52" xfId="0" applyFont="1" applyBorder="1" applyAlignment="1">
      <alignment horizontal="center" vertical="center"/>
    </xf>
    <xf numFmtId="0" fontId="127" fillId="0" borderId="14" xfId="0" applyFont="1" applyBorder="1" applyAlignment="1">
      <alignment horizontal="center" vertical="center"/>
    </xf>
    <xf numFmtId="0" fontId="126" fillId="0" borderId="17" xfId="0" applyFont="1" applyBorder="1" applyAlignment="1" applyProtection="1">
      <alignment horizontal="center" vertical="center"/>
      <protection/>
    </xf>
    <xf numFmtId="0" fontId="51" fillId="0" borderId="22" xfId="0" applyFont="1" applyBorder="1" applyAlignment="1">
      <alignment horizontal="center" vertical="center"/>
    </xf>
    <xf numFmtId="0" fontId="51" fillId="0" borderId="18" xfId="0" applyFont="1" applyBorder="1" applyAlignment="1">
      <alignment horizontal="center" vertical="center"/>
    </xf>
    <xf numFmtId="176" fontId="28" fillId="0" borderId="16" xfId="0" applyNumberFormat="1" applyFont="1" applyBorder="1" applyAlignment="1" applyProtection="1">
      <alignment vertical="center"/>
      <protection/>
    </xf>
    <xf numFmtId="0" fontId="137" fillId="0" borderId="16" xfId="0" applyFont="1" applyBorder="1" applyAlignment="1" applyProtection="1">
      <alignment horizontal="right" vertical="center"/>
      <protection/>
    </xf>
    <xf numFmtId="176" fontId="26" fillId="0" borderId="16" xfId="0" applyNumberFormat="1" applyFont="1" applyBorder="1" applyAlignment="1" applyProtection="1">
      <alignment vertical="center"/>
      <protection/>
    </xf>
    <xf numFmtId="0" fontId="34" fillId="0" borderId="5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14" xfId="0" applyFont="1" applyBorder="1" applyAlignment="1">
      <alignment horizontal="center" vertical="center" wrapText="1"/>
    </xf>
    <xf numFmtId="0" fontId="167" fillId="0" borderId="16" xfId="0" applyFont="1" applyBorder="1" applyAlignment="1">
      <alignment horizontal="center" vertical="center"/>
    </xf>
    <xf numFmtId="0" fontId="74" fillId="0" borderId="16" xfId="0" applyFont="1" applyBorder="1" applyAlignment="1">
      <alignment horizontal="center" vertical="center"/>
    </xf>
    <xf numFmtId="0" fontId="43" fillId="0" borderId="16" xfId="0" applyFont="1" applyBorder="1" applyAlignment="1">
      <alignment horizontal="center" vertical="center"/>
    </xf>
    <xf numFmtId="0" fontId="129" fillId="0" borderId="17" xfId="0" applyFont="1" applyBorder="1" applyAlignment="1" applyProtection="1">
      <alignment horizontal="center" vertical="center"/>
      <protection/>
    </xf>
    <xf numFmtId="0" fontId="129" fillId="0" borderId="22" xfId="0" applyFont="1" applyBorder="1" applyAlignment="1">
      <alignment horizontal="center" vertical="center"/>
    </xf>
    <xf numFmtId="0" fontId="129" fillId="0" borderId="18" xfId="0" applyFont="1" applyBorder="1" applyAlignment="1">
      <alignment horizontal="center" vertical="center"/>
    </xf>
    <xf numFmtId="4" fontId="40" fillId="0" borderId="16" xfId="0" applyNumberFormat="1" applyFont="1" applyBorder="1" applyAlignment="1">
      <alignment vertical="center"/>
    </xf>
    <xf numFmtId="0" fontId="61" fillId="0" borderId="0" xfId="0" applyFont="1" applyAlignment="1" applyProtection="1">
      <alignment horizontal="justify" vertical="justify" wrapText="1"/>
      <protection/>
    </xf>
    <xf numFmtId="0" fontId="49" fillId="0" borderId="55" xfId="0" applyFont="1" applyBorder="1" applyAlignment="1" applyProtection="1">
      <alignment horizontal="center" vertical="center" wrapText="1"/>
      <protection/>
    </xf>
    <xf numFmtId="0" fontId="49" fillId="0" borderId="56" xfId="0" applyFont="1" applyBorder="1" applyAlignment="1" applyProtection="1">
      <alignment horizontal="center" vertical="center" wrapText="1"/>
      <protection/>
    </xf>
    <xf numFmtId="0" fontId="44" fillId="0" borderId="57" xfId="0" applyFont="1" applyBorder="1" applyAlignment="1" applyProtection="1">
      <alignment horizontal="center" vertical="center" wrapText="1"/>
      <protection/>
    </xf>
    <xf numFmtId="0" fontId="127" fillId="0" borderId="0" xfId="0" applyFont="1" applyBorder="1" applyAlignment="1" applyProtection="1">
      <alignment horizontal="center" vertical="center"/>
      <protection/>
    </xf>
    <xf numFmtId="0" fontId="127" fillId="0" borderId="0" xfId="0" applyFont="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117"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30" fillId="0" borderId="16" xfId="0" applyFont="1" applyBorder="1" applyAlignment="1" applyProtection="1">
      <alignment horizontal="center" vertical="center" wrapText="1"/>
      <protection/>
    </xf>
    <xf numFmtId="7" fontId="132" fillId="0" borderId="53" xfId="0" applyNumberFormat="1" applyFont="1" applyBorder="1" applyAlignment="1">
      <alignment horizontal="center" vertical="center"/>
    </xf>
    <xf numFmtId="7" fontId="47" fillId="0" borderId="0" xfId="0" applyNumberFormat="1" applyFont="1" applyBorder="1" applyAlignment="1">
      <alignment/>
    </xf>
    <xf numFmtId="7" fontId="47" fillId="0" borderId="54" xfId="0" applyNumberFormat="1" applyFont="1" applyBorder="1" applyAlignment="1">
      <alignment/>
    </xf>
    <xf numFmtId="7" fontId="47" fillId="0" borderId="53" xfId="0" applyNumberFormat="1" applyFont="1" applyBorder="1" applyAlignment="1">
      <alignment/>
    </xf>
    <xf numFmtId="7" fontId="47" fillId="0" borderId="15" xfId="0" applyNumberFormat="1" applyFont="1" applyBorder="1" applyAlignment="1">
      <alignment/>
    </xf>
    <xf numFmtId="7" fontId="47" fillId="0" borderId="52" xfId="0" applyNumberFormat="1" applyFont="1" applyBorder="1" applyAlignment="1">
      <alignment/>
    </xf>
    <xf numFmtId="7" fontId="47" fillId="0" borderId="14" xfId="0" applyNumberFormat="1" applyFont="1" applyBorder="1" applyAlignment="1">
      <alignment/>
    </xf>
    <xf numFmtId="0" fontId="122" fillId="0" borderId="17" xfId="0" applyFont="1" applyBorder="1" applyAlignment="1" applyProtection="1">
      <alignment vertical="center"/>
      <protection/>
    </xf>
    <xf numFmtId="0" fontId="122" fillId="0" borderId="22" xfId="0" applyFont="1" applyBorder="1" applyAlignment="1" applyProtection="1">
      <alignment vertical="center"/>
      <protection/>
    </xf>
    <xf numFmtId="0" fontId="122" fillId="0" borderId="18" xfId="0" applyFont="1" applyBorder="1" applyAlignment="1" applyProtection="1">
      <alignment vertical="center"/>
      <protection/>
    </xf>
    <xf numFmtId="0" fontId="121" fillId="0" borderId="58" xfId="0" applyFont="1" applyBorder="1" applyAlignment="1" applyProtection="1">
      <alignment vertical="center"/>
      <protection/>
    </xf>
    <xf numFmtId="0" fontId="121" fillId="0" borderId="59" xfId="0" applyFont="1" applyBorder="1" applyAlignment="1" applyProtection="1">
      <alignment vertical="center"/>
      <protection/>
    </xf>
    <xf numFmtId="0" fontId="121" fillId="0" borderId="60" xfId="0" applyFont="1" applyBorder="1" applyAlignment="1" applyProtection="1">
      <alignment vertical="center"/>
      <protection/>
    </xf>
    <xf numFmtId="0" fontId="137" fillId="0" borderId="16" xfId="0" applyFont="1" applyBorder="1" applyAlignment="1" applyProtection="1">
      <alignment vertical="center"/>
      <protection/>
    </xf>
    <xf numFmtId="7" fontId="21" fillId="0" borderId="16" xfId="0" applyNumberFormat="1" applyFont="1" applyBorder="1" applyAlignment="1" applyProtection="1">
      <alignment horizontal="center" vertical="center"/>
      <protection/>
    </xf>
    <xf numFmtId="0" fontId="166" fillId="0" borderId="16" xfId="0" applyFont="1" applyBorder="1" applyAlignment="1" applyProtection="1">
      <alignment horizontal="center" vertical="center" textRotation="255"/>
      <protection/>
    </xf>
    <xf numFmtId="0" fontId="133" fillId="0" borderId="16" xfId="0" applyFont="1" applyBorder="1" applyAlignment="1" applyProtection="1">
      <alignment horizontal="center" vertical="center" textRotation="255"/>
      <protection/>
    </xf>
    <xf numFmtId="7" fontId="49" fillId="0" borderId="17" xfId="0" applyNumberFormat="1" applyFont="1" applyBorder="1" applyAlignment="1">
      <alignment vertical="center"/>
    </xf>
    <xf numFmtId="7" fontId="49" fillId="0" borderId="22" xfId="0" applyNumberFormat="1" applyFont="1" applyBorder="1" applyAlignment="1">
      <alignment vertical="center"/>
    </xf>
    <xf numFmtId="7" fontId="49" fillId="0" borderId="18" xfId="0" applyNumberFormat="1" applyFont="1" applyBorder="1" applyAlignment="1">
      <alignment vertical="center"/>
    </xf>
    <xf numFmtId="4" fontId="24" fillId="0" borderId="0" xfId="0" applyNumberFormat="1" applyFont="1" applyBorder="1" applyAlignment="1">
      <alignment vertical="center"/>
    </xf>
    <xf numFmtId="0" fontId="24" fillId="0" borderId="0" xfId="0" applyFont="1" applyBorder="1" applyAlignment="1">
      <alignment vertical="center"/>
    </xf>
    <xf numFmtId="0" fontId="114" fillId="0" borderId="52" xfId="0" applyNumberFormat="1" applyFont="1" applyBorder="1" applyAlignment="1" applyProtection="1">
      <alignment horizontal="center" vertical="center" wrapText="1"/>
      <protection/>
    </xf>
    <xf numFmtId="7" fontId="124" fillId="0" borderId="17" xfId="0" applyNumberFormat="1" applyFont="1" applyBorder="1" applyAlignment="1">
      <alignment vertical="center"/>
    </xf>
    <xf numFmtId="7" fontId="124" fillId="0" borderId="22" xfId="0" applyNumberFormat="1" applyFont="1" applyBorder="1" applyAlignment="1">
      <alignment vertical="center"/>
    </xf>
    <xf numFmtId="7" fontId="124" fillId="0" borderId="18" xfId="0" applyNumberFormat="1" applyFont="1" applyBorder="1" applyAlignment="1">
      <alignment vertical="center"/>
    </xf>
    <xf numFmtId="4" fontId="132" fillId="0" borderId="17" xfId="0" applyNumberFormat="1" applyFont="1" applyBorder="1" applyAlignment="1">
      <alignment horizontal="center" vertical="center"/>
    </xf>
    <xf numFmtId="4" fontId="132" fillId="0" borderId="22" xfId="0" applyNumberFormat="1" applyFont="1" applyBorder="1" applyAlignment="1">
      <alignment horizontal="center" vertical="center"/>
    </xf>
    <xf numFmtId="4" fontId="132" fillId="0" borderId="18" xfId="0" applyNumberFormat="1" applyFont="1" applyBorder="1" applyAlignment="1">
      <alignment horizontal="center" vertical="center"/>
    </xf>
    <xf numFmtId="0" fontId="114" fillId="0" borderId="0" xfId="0" applyNumberFormat="1" applyFont="1" applyBorder="1" applyAlignment="1" applyProtection="1">
      <alignment horizontal="center" vertical="center" wrapText="1"/>
      <protection/>
    </xf>
    <xf numFmtId="0" fontId="109" fillId="0" borderId="16" xfId="0" applyFont="1" applyBorder="1" applyAlignment="1" applyProtection="1">
      <alignment horizontal="center" vertical="center" wrapText="1"/>
      <protection/>
    </xf>
    <xf numFmtId="0" fontId="107" fillId="0" borderId="17" xfId="0" applyFont="1" applyBorder="1" applyAlignment="1" applyProtection="1">
      <alignment vertical="center"/>
      <protection/>
    </xf>
    <xf numFmtId="0" fontId="107" fillId="0" borderId="22" xfId="0" applyFont="1" applyBorder="1" applyAlignment="1" applyProtection="1">
      <alignment vertical="center"/>
      <protection/>
    </xf>
    <xf numFmtId="0" fontId="107" fillId="0" borderId="18" xfId="0" applyFont="1" applyBorder="1" applyAlignment="1">
      <alignment vertical="center"/>
    </xf>
    <xf numFmtId="0" fontId="139" fillId="0" borderId="16" xfId="0" applyFont="1" applyBorder="1" applyAlignment="1" applyProtection="1">
      <alignment horizontal="right" vertical="center"/>
      <protection/>
    </xf>
    <xf numFmtId="0" fontId="138" fillId="0" borderId="16" xfId="0" applyFont="1" applyBorder="1" applyAlignment="1" applyProtection="1">
      <alignment vertical="center"/>
      <protection/>
    </xf>
    <xf numFmtId="176" fontId="48" fillId="0" borderId="16" xfId="0" applyNumberFormat="1" applyFont="1" applyBorder="1" applyAlignment="1" applyProtection="1">
      <alignment horizontal="center" vertical="center"/>
      <protection/>
    </xf>
    <xf numFmtId="0" fontId="135" fillId="24" borderId="16" xfId="0" applyFont="1" applyFill="1" applyBorder="1" applyAlignment="1" applyProtection="1">
      <alignment vertical="center"/>
      <protection/>
    </xf>
    <xf numFmtId="0" fontId="0" fillId="24" borderId="16" xfId="0" applyFont="1" applyFill="1" applyBorder="1" applyAlignment="1">
      <alignment vertical="center"/>
    </xf>
    <xf numFmtId="0" fontId="170" fillId="0" borderId="16" xfId="0" applyFont="1" applyBorder="1" applyAlignment="1" applyProtection="1">
      <alignment vertical="center"/>
      <protection/>
    </xf>
    <xf numFmtId="0" fontId="117" fillId="0" borderId="16" xfId="0" applyFont="1" applyBorder="1" applyAlignment="1">
      <alignment vertical="center"/>
    </xf>
    <xf numFmtId="0" fontId="169" fillId="0" borderId="16" xfId="0" applyFont="1" applyBorder="1" applyAlignment="1" applyProtection="1">
      <alignment horizontal="center" vertical="center"/>
      <protection/>
    </xf>
    <xf numFmtId="0" fontId="117" fillId="0" borderId="16" xfId="0" applyFont="1" applyBorder="1" applyAlignment="1" applyProtection="1">
      <alignment horizontal="center" vertical="center"/>
      <protection/>
    </xf>
    <xf numFmtId="0" fontId="135" fillId="27" borderId="16" xfId="0" applyFont="1" applyFill="1" applyBorder="1" applyAlignment="1" applyProtection="1">
      <alignment vertical="center"/>
      <protection/>
    </xf>
    <xf numFmtId="0" fontId="0" fillId="27" borderId="16" xfId="0" applyFont="1" applyFill="1" applyBorder="1" applyAlignment="1">
      <alignment vertical="center"/>
    </xf>
    <xf numFmtId="176" fontId="30" fillId="0" borderId="16" xfId="0" applyNumberFormat="1" applyFont="1" applyBorder="1" applyAlignment="1" applyProtection="1">
      <alignment horizontal="center" vertical="center"/>
      <protection/>
    </xf>
    <xf numFmtId="176" fontId="174" fillId="0" borderId="16" xfId="0" applyNumberFormat="1" applyFont="1" applyBorder="1" applyAlignment="1" applyProtection="1">
      <alignment horizontal="center" vertical="center"/>
      <protection/>
    </xf>
    <xf numFmtId="0" fontId="171" fillId="0" borderId="17" xfId="0" applyFont="1" applyBorder="1" applyAlignment="1" applyProtection="1">
      <alignment horizontal="center" vertical="center"/>
      <protection/>
    </xf>
    <xf numFmtId="0" fontId="171" fillId="0" borderId="22" xfId="0" applyFont="1" applyBorder="1" applyAlignment="1" applyProtection="1">
      <alignment horizontal="center" vertical="center"/>
      <protection/>
    </xf>
    <xf numFmtId="0" fontId="171" fillId="0" borderId="18" xfId="0" applyFont="1" applyBorder="1" applyAlignment="1" applyProtection="1">
      <alignment horizontal="center" vertical="center"/>
      <protection/>
    </xf>
    <xf numFmtId="0" fontId="74" fillId="0" borderId="16" xfId="0" applyFont="1" applyFill="1" applyBorder="1" applyAlignment="1" applyProtection="1">
      <alignment vertical="center"/>
      <protection/>
    </xf>
    <xf numFmtId="0" fontId="40" fillId="0" borderId="16" xfId="0" applyNumberFormat="1" applyFont="1" applyBorder="1" applyAlignment="1" applyProtection="1">
      <alignment horizontal="center" vertical="center"/>
      <protection locked="0"/>
    </xf>
    <xf numFmtId="0" fontId="0" fillId="0" borderId="16" xfId="0" applyNumberFormat="1" applyBorder="1" applyAlignment="1">
      <alignment horizontal="center" vertical="center"/>
    </xf>
    <xf numFmtId="4" fontId="128" fillId="0" borderId="16" xfId="0" applyNumberFormat="1" applyFont="1" applyBorder="1" applyAlignment="1" applyProtection="1">
      <alignment horizontal="center" vertical="center"/>
      <protection/>
    </xf>
    <xf numFmtId="0" fontId="48" fillId="0" borderId="16" xfId="0" applyFont="1" applyBorder="1" applyAlignment="1" applyProtection="1">
      <alignment vertical="center"/>
      <protection/>
    </xf>
    <xf numFmtId="0" fontId="25" fillId="0" borderId="16" xfId="0" applyFont="1" applyBorder="1" applyAlignment="1" applyProtection="1">
      <alignment vertical="center"/>
      <protection/>
    </xf>
    <xf numFmtId="176" fontId="49" fillId="0" borderId="16" xfId="0" applyNumberFormat="1" applyFont="1" applyBorder="1" applyAlignment="1" applyProtection="1">
      <alignment vertical="center"/>
      <protection/>
    </xf>
    <xf numFmtId="176" fontId="44" fillId="0" borderId="16" xfId="0" applyNumberFormat="1" applyFont="1" applyBorder="1" applyAlignment="1">
      <alignment vertical="center"/>
    </xf>
    <xf numFmtId="176" fontId="28" fillId="0" borderId="16" xfId="0" applyNumberFormat="1" applyFont="1" applyBorder="1" applyAlignment="1">
      <alignment vertical="center"/>
    </xf>
    <xf numFmtId="4" fontId="28" fillId="0" borderId="16" xfId="0" applyNumberFormat="1" applyFont="1" applyBorder="1" applyAlignment="1" applyProtection="1">
      <alignment vertical="center"/>
      <protection/>
    </xf>
    <xf numFmtId="0" fontId="134" fillId="0" borderId="16" xfId="0" applyNumberFormat="1" applyFont="1" applyBorder="1" applyAlignment="1" applyProtection="1">
      <alignment horizontal="center" vertical="center"/>
      <protection/>
    </xf>
    <xf numFmtId="176" fontId="128" fillId="0" borderId="17" xfId="0" applyNumberFormat="1" applyFont="1" applyBorder="1" applyAlignment="1" applyProtection="1">
      <alignment vertical="center"/>
      <protection/>
    </xf>
    <xf numFmtId="176" fontId="128" fillId="0" borderId="22" xfId="0" applyNumberFormat="1" applyFont="1" applyBorder="1" applyAlignment="1" applyProtection="1">
      <alignment vertical="center"/>
      <protection/>
    </xf>
    <xf numFmtId="176" fontId="128" fillId="0" borderId="18" xfId="0" applyNumberFormat="1" applyFont="1" applyBorder="1" applyAlignment="1" applyProtection="1">
      <alignment vertical="center"/>
      <protection/>
    </xf>
    <xf numFmtId="4" fontId="28" fillId="28" borderId="16" xfId="0" applyNumberFormat="1" applyFont="1" applyFill="1" applyBorder="1" applyAlignment="1" applyProtection="1">
      <alignment vertical="center"/>
      <protection/>
    </xf>
    <xf numFmtId="176" fontId="44" fillId="0" borderId="16" xfId="0" applyNumberFormat="1" applyFont="1" applyBorder="1" applyAlignment="1" applyProtection="1">
      <alignment vertical="center"/>
      <protection/>
    </xf>
    <xf numFmtId="4" fontId="49" fillId="0" borderId="16" xfId="0" applyNumberFormat="1" applyFont="1" applyBorder="1" applyAlignment="1" applyProtection="1">
      <alignment vertical="center"/>
      <protection/>
    </xf>
    <xf numFmtId="4" fontId="44" fillId="0" borderId="16" xfId="0" applyNumberFormat="1" applyFont="1" applyBorder="1" applyAlignment="1" applyProtection="1">
      <alignment vertical="center"/>
      <protection/>
    </xf>
    <xf numFmtId="0" fontId="61" fillId="0" borderId="0" xfId="0" applyFont="1" applyAlignment="1" applyProtection="1">
      <alignment horizontal="justify" vertical="justify"/>
      <protection/>
    </xf>
    <xf numFmtId="49" fontId="102" fillId="0" borderId="0" xfId="0" applyNumberFormat="1" applyFont="1" applyBorder="1" applyAlignment="1">
      <alignment horizontal="center" vertical="center"/>
    </xf>
    <xf numFmtId="49" fontId="166" fillId="0" borderId="16" xfId="0" applyNumberFormat="1" applyFont="1" applyBorder="1" applyAlignment="1">
      <alignment vertical="center"/>
    </xf>
    <xf numFmtId="0" fontId="25" fillId="0" borderId="16" xfId="0" applyFont="1" applyBorder="1" applyAlignment="1">
      <alignment vertical="center"/>
    </xf>
    <xf numFmtId="0" fontId="98" fillId="0" borderId="16" xfId="0" applyFont="1" applyBorder="1" applyAlignment="1">
      <alignment vertical="center"/>
    </xf>
    <xf numFmtId="0" fontId="74" fillId="0" borderId="16" xfId="0" applyFont="1" applyBorder="1" applyAlignment="1" applyProtection="1">
      <alignment vertical="center"/>
      <protection locked="0"/>
    </xf>
    <xf numFmtId="0" fontId="61" fillId="0" borderId="0" xfId="0" applyFont="1" applyBorder="1" applyAlignment="1" applyProtection="1">
      <alignment horizontal="justify" vertical="justify" wrapText="1"/>
      <protection/>
    </xf>
    <xf numFmtId="0" fontId="43" fillId="0" borderId="0" xfId="0" applyFont="1" applyBorder="1" applyAlignment="1">
      <alignment horizontal="justify" vertical="justify" wrapText="1"/>
    </xf>
    <xf numFmtId="0" fontId="61" fillId="0" borderId="0" xfId="0" applyFont="1" applyAlignment="1" applyProtection="1">
      <alignment horizontal="justify" vertical="justify" wrapText="1"/>
      <protection locked="0"/>
    </xf>
    <xf numFmtId="0" fontId="43" fillId="0" borderId="0" xfId="0" applyFont="1" applyAlignment="1">
      <alignment horizontal="justify" vertical="justify" wrapText="1"/>
    </xf>
    <xf numFmtId="176" fontId="37" fillId="0" borderId="16" xfId="0" applyNumberFormat="1" applyFont="1" applyBorder="1" applyAlignment="1">
      <alignment vertical="center"/>
    </xf>
    <xf numFmtId="0" fontId="102" fillId="0" borderId="17" xfId="0" applyNumberFormat="1" applyFont="1" applyBorder="1" applyAlignment="1">
      <alignment horizontal="center" vertical="center"/>
    </xf>
    <xf numFmtId="0" fontId="109" fillId="0" borderId="22" xfId="0" applyNumberFormat="1" applyFont="1" applyBorder="1" applyAlignment="1">
      <alignment horizontal="center" vertical="center"/>
    </xf>
    <xf numFmtId="0" fontId="109" fillId="0" borderId="18" xfId="0" applyNumberFormat="1" applyFont="1" applyBorder="1" applyAlignment="1">
      <alignment horizontal="center" vertical="center"/>
    </xf>
    <xf numFmtId="0" fontId="73" fillId="0" borderId="0" xfId="0" applyFont="1" applyAlignment="1">
      <alignment horizontal="center" vertical="center"/>
    </xf>
    <xf numFmtId="0" fontId="185" fillId="0" borderId="0" xfId="0" applyFont="1" applyAlignment="1" applyProtection="1">
      <alignment horizontal="center" vertical="center"/>
      <protection locked="0"/>
    </xf>
    <xf numFmtId="0" fontId="136" fillId="0" borderId="16" xfId="0" applyFont="1" applyBorder="1" applyAlignment="1" applyProtection="1">
      <alignment vertical="center" wrapText="1"/>
      <protection/>
    </xf>
    <xf numFmtId="0" fontId="107" fillId="0" borderId="16" xfId="0" applyFont="1" applyBorder="1" applyAlignment="1" applyProtection="1">
      <alignment vertical="center" wrapText="1"/>
      <protection/>
    </xf>
    <xf numFmtId="0" fontId="107" fillId="0" borderId="16" xfId="0" applyFont="1" applyBorder="1" applyAlignment="1" applyProtection="1">
      <alignment vertical="center"/>
      <protection/>
    </xf>
    <xf numFmtId="4" fontId="133" fillId="0" borderId="17" xfId="0" applyNumberFormat="1" applyFont="1" applyBorder="1" applyAlignment="1" applyProtection="1">
      <alignment vertical="center"/>
      <protection/>
    </xf>
    <xf numFmtId="4" fontId="133" fillId="0" borderId="22" xfId="0" applyNumberFormat="1" applyFont="1" applyBorder="1" applyAlignment="1" applyProtection="1">
      <alignment vertical="center"/>
      <protection/>
    </xf>
    <xf numFmtId="4" fontId="133" fillId="0" borderId="18" xfId="0" applyNumberFormat="1" applyFont="1" applyBorder="1" applyAlignment="1" applyProtection="1">
      <alignment vertical="center"/>
      <protection/>
    </xf>
    <xf numFmtId="0" fontId="127" fillId="0" borderId="17" xfId="0" applyFont="1" applyBorder="1" applyAlignment="1">
      <alignment vertical="center"/>
    </xf>
    <xf numFmtId="0" fontId="127" fillId="0" borderId="22" xfId="0" applyFont="1" applyBorder="1" applyAlignment="1">
      <alignment vertical="center"/>
    </xf>
    <xf numFmtId="0" fontId="32" fillId="0" borderId="22" xfId="0" applyFont="1" applyBorder="1" applyAlignment="1">
      <alignment vertical="center"/>
    </xf>
    <xf numFmtId="0" fontId="32" fillId="0" borderId="18" xfId="0" applyFont="1" applyBorder="1" applyAlignment="1">
      <alignment vertical="center"/>
    </xf>
    <xf numFmtId="0" fontId="118" fillId="24" borderId="49" xfId="0" applyFont="1" applyFill="1" applyBorder="1" applyAlignment="1" applyProtection="1">
      <alignment horizontal="center" vertical="center"/>
      <protection/>
    </xf>
    <xf numFmtId="0" fontId="42" fillId="0" borderId="22" xfId="0" applyFont="1" applyBorder="1" applyAlignment="1" applyProtection="1">
      <alignment vertical="center"/>
      <protection/>
    </xf>
    <xf numFmtId="4" fontId="28" fillId="0" borderId="17" xfId="0" applyNumberFormat="1" applyFont="1" applyBorder="1" applyAlignment="1" applyProtection="1">
      <alignment vertical="center"/>
      <protection/>
    </xf>
    <xf numFmtId="4" fontId="28" fillId="0" borderId="22" xfId="0" applyNumberFormat="1" applyFont="1" applyBorder="1" applyAlignment="1" applyProtection="1">
      <alignment vertical="center"/>
      <protection/>
    </xf>
    <xf numFmtId="4" fontId="28" fillId="0" borderId="18" xfId="0" applyNumberFormat="1" applyFont="1" applyBorder="1" applyAlignment="1" applyProtection="1">
      <alignment vertical="center"/>
      <protection/>
    </xf>
    <xf numFmtId="0" fontId="54" fillId="0" borderId="16" xfId="0" applyFont="1" applyBorder="1" applyAlignment="1">
      <alignment horizontal="center" vertical="center"/>
    </xf>
    <xf numFmtId="0" fontId="29" fillId="0" borderId="28" xfId="0" applyFont="1" applyBorder="1" applyAlignment="1">
      <alignment horizontal="center" vertical="center"/>
    </xf>
    <xf numFmtId="0" fontId="29" fillId="0" borderId="49" xfId="0" applyFont="1" applyBorder="1" applyAlignment="1">
      <alignment horizontal="center" vertical="center"/>
    </xf>
    <xf numFmtId="0" fontId="42" fillId="0" borderId="28" xfId="0" applyFont="1" applyBorder="1" applyAlignment="1">
      <alignment horizontal="justify" vertical="justify" wrapText="1"/>
    </xf>
    <xf numFmtId="0" fontId="140" fillId="0" borderId="14" xfId="0" applyNumberFormat="1" applyFont="1" applyBorder="1" applyAlignment="1" applyProtection="1">
      <alignment horizontal="center" vertical="center" wrapText="1"/>
      <protection/>
    </xf>
    <xf numFmtId="0" fontId="140" fillId="0" borderId="49" xfId="0" applyNumberFormat="1" applyFont="1" applyBorder="1" applyAlignment="1" applyProtection="1">
      <alignment horizontal="center" vertical="center" wrapText="1"/>
      <protection/>
    </xf>
    <xf numFmtId="0" fontId="140" fillId="0" borderId="15" xfId="0" applyNumberFormat="1" applyFont="1" applyBorder="1" applyAlignment="1" applyProtection="1">
      <alignment horizontal="center" vertical="center" wrapText="1"/>
      <protection/>
    </xf>
    <xf numFmtId="0" fontId="133" fillId="0" borderId="16" xfId="0" applyFont="1" applyBorder="1" applyAlignment="1" applyProtection="1">
      <alignment horizontal="center" vertical="center" wrapText="1"/>
      <protection/>
    </xf>
    <xf numFmtId="0" fontId="107" fillId="0" borderId="0" xfId="0" applyFont="1" applyBorder="1" applyAlignment="1" applyProtection="1">
      <alignment horizontal="center" vertical="center"/>
      <protection/>
    </xf>
    <xf numFmtId="0" fontId="107" fillId="0" borderId="0" xfId="0" applyFont="1" applyBorder="1" applyAlignment="1">
      <alignment horizontal="center" vertical="center"/>
    </xf>
    <xf numFmtId="0" fontId="98" fillId="0" borderId="16" xfId="0" applyFont="1" applyBorder="1" applyAlignment="1">
      <alignment horizontal="center" vertical="center"/>
    </xf>
    <xf numFmtId="0" fontId="156" fillId="0" borderId="22" xfId="0" applyFont="1" applyBorder="1" applyAlignment="1" applyProtection="1">
      <alignment vertical="center"/>
      <protection/>
    </xf>
    <xf numFmtId="0" fontId="156" fillId="0" borderId="18" xfId="0" applyFont="1" applyBorder="1" applyAlignment="1" applyProtection="1">
      <alignment vertical="center"/>
      <protection/>
    </xf>
    <xf numFmtId="0" fontId="156" fillId="0" borderId="17" xfId="0" applyFont="1" applyBorder="1" applyAlignment="1" applyProtection="1">
      <alignment vertical="center"/>
      <protection/>
    </xf>
    <xf numFmtId="4" fontId="76" fillId="0" borderId="16" xfId="0" applyNumberFormat="1" applyFont="1" applyBorder="1" applyAlignment="1">
      <alignment vertical="center"/>
    </xf>
    <xf numFmtId="0" fontId="42" fillId="0" borderId="16" xfId="0" applyFont="1" applyBorder="1" applyAlignment="1">
      <alignment vertical="center" wrapText="1"/>
    </xf>
    <xf numFmtId="0" fontId="0" fillId="0" borderId="16" xfId="0" applyFont="1" applyBorder="1" applyAlignment="1">
      <alignment vertical="center"/>
    </xf>
    <xf numFmtId="4" fontId="42" fillId="0" borderId="16" xfId="0" applyNumberFormat="1" applyFont="1" applyBorder="1" applyAlignment="1">
      <alignment vertical="center"/>
    </xf>
    <xf numFmtId="0" fontId="96" fillId="0" borderId="16" xfId="0" applyFont="1" applyBorder="1" applyAlignment="1">
      <alignment vertical="center"/>
    </xf>
    <xf numFmtId="0" fontId="0" fillId="0" borderId="16" xfId="0" applyFont="1" applyBorder="1" applyAlignment="1">
      <alignment vertical="center"/>
    </xf>
    <xf numFmtId="0" fontId="42" fillId="0" borderId="16" xfId="0" applyFont="1" applyBorder="1" applyAlignment="1">
      <alignment horizontal="justify" vertical="center" wrapText="1"/>
    </xf>
    <xf numFmtId="0" fontId="0" fillId="0" borderId="16" xfId="0" applyFont="1" applyBorder="1" applyAlignment="1">
      <alignment/>
    </xf>
    <xf numFmtId="4" fontId="46" fillId="0" borderId="16" xfId="0" applyNumberFormat="1" applyFont="1" applyBorder="1" applyAlignment="1">
      <alignment vertical="center"/>
    </xf>
    <xf numFmtId="0" fontId="70" fillId="0" borderId="16" xfId="0" applyFont="1" applyBorder="1" applyAlignment="1">
      <alignment vertical="center"/>
    </xf>
    <xf numFmtId="4" fontId="48" fillId="0" borderId="16" xfId="0" applyNumberFormat="1" applyFont="1" applyBorder="1" applyAlignment="1">
      <alignment horizontal="center" vertical="center"/>
    </xf>
    <xf numFmtId="4" fontId="25" fillId="0" borderId="16" xfId="0" applyNumberFormat="1" applyFont="1" applyBorder="1" applyAlignment="1">
      <alignment horizontal="center" vertical="center"/>
    </xf>
    <xf numFmtId="0" fontId="136" fillId="0" borderId="16" xfId="0" applyFont="1" applyBorder="1" applyAlignment="1">
      <alignment horizontal="center" vertical="center" wrapText="1"/>
    </xf>
    <xf numFmtId="0" fontId="136" fillId="0" borderId="16" xfId="0" applyFont="1" applyBorder="1" applyAlignment="1">
      <alignment horizontal="center" vertical="center"/>
    </xf>
    <xf numFmtId="0" fontId="153" fillId="0" borderId="16" xfId="0" applyFont="1" applyBorder="1" applyAlignment="1">
      <alignment horizontal="center" vertical="center"/>
    </xf>
    <xf numFmtId="0" fontId="39" fillId="0" borderId="16" xfId="0" applyFont="1" applyBorder="1" applyAlignment="1">
      <alignment horizontal="center" vertical="center" wrapText="1"/>
    </xf>
    <xf numFmtId="0" fontId="39" fillId="0" borderId="16" xfId="0" applyFont="1" applyBorder="1" applyAlignment="1">
      <alignment horizontal="center" vertical="center"/>
    </xf>
    <xf numFmtId="0" fontId="0" fillId="0" borderId="16" xfId="0" applyFont="1" applyBorder="1" applyAlignment="1">
      <alignment horizontal="center" vertical="center"/>
    </xf>
    <xf numFmtId="0" fontId="39" fillId="0" borderId="17" xfId="0" applyFont="1" applyBorder="1" applyAlignment="1">
      <alignment horizontal="center" vertical="center" wrapText="1"/>
    </xf>
    <xf numFmtId="0" fontId="39" fillId="0" borderId="22" xfId="0" applyFont="1" applyBorder="1" applyAlignment="1">
      <alignment horizontal="center" vertical="center"/>
    </xf>
    <xf numFmtId="0" fontId="0" fillId="0" borderId="18" xfId="0" applyFont="1" applyBorder="1" applyAlignment="1">
      <alignment horizontal="center" vertical="center"/>
    </xf>
    <xf numFmtId="0" fontId="153" fillId="0" borderId="17" xfId="0" applyFont="1" applyBorder="1" applyAlignment="1">
      <alignment horizontal="center" vertical="center"/>
    </xf>
    <xf numFmtId="0" fontId="153" fillId="0" borderId="22"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4" fontId="112" fillId="0" borderId="61" xfId="0" applyNumberFormat="1" applyFont="1" applyBorder="1" applyAlignment="1">
      <alignment horizontal="center" vertical="center"/>
    </xf>
    <xf numFmtId="4" fontId="112" fillId="0" borderId="62" xfId="0" applyNumberFormat="1" applyFont="1" applyBorder="1" applyAlignment="1">
      <alignment horizontal="center" vertical="center"/>
    </xf>
    <xf numFmtId="0" fontId="111" fillId="0" borderId="62" xfId="0" applyFont="1" applyBorder="1" applyAlignment="1">
      <alignment horizontal="center" vertical="center"/>
    </xf>
    <xf numFmtId="0" fontId="111" fillId="0" borderId="63" xfId="0" applyFont="1" applyBorder="1" applyAlignment="1">
      <alignment horizontal="center" vertical="center"/>
    </xf>
    <xf numFmtId="4" fontId="112" fillId="0" borderId="11" xfId="0" applyNumberFormat="1" applyFont="1" applyBorder="1" applyAlignment="1">
      <alignment horizontal="center" vertical="center"/>
    </xf>
    <xf numFmtId="4" fontId="112" fillId="0" borderId="0" xfId="0" applyNumberFormat="1" applyFont="1" applyBorder="1" applyAlignment="1">
      <alignment horizontal="center" vertical="center"/>
    </xf>
    <xf numFmtId="0" fontId="111" fillId="0" borderId="0" xfId="0" applyFont="1" applyAlignment="1">
      <alignment horizontal="center" vertical="center"/>
    </xf>
    <xf numFmtId="0" fontId="111" fillId="0" borderId="12" xfId="0" applyFont="1" applyBorder="1" applyAlignment="1">
      <alignment horizontal="center" vertical="center"/>
    </xf>
    <xf numFmtId="4" fontId="112" fillId="0" borderId="64" xfId="0" applyNumberFormat="1" applyFont="1" applyBorder="1" applyAlignment="1">
      <alignment horizontal="center" vertical="center"/>
    </xf>
    <xf numFmtId="4" fontId="112" fillId="0" borderId="65" xfId="0" applyNumberFormat="1" applyFont="1" applyBorder="1" applyAlignment="1">
      <alignment horizontal="center" vertical="center"/>
    </xf>
    <xf numFmtId="0" fontId="111" fillId="0" borderId="65" xfId="0" applyFont="1" applyBorder="1" applyAlignment="1">
      <alignment horizontal="center" vertical="center"/>
    </xf>
    <xf numFmtId="0" fontId="111" fillId="0" borderId="66" xfId="0" applyFont="1" applyBorder="1" applyAlignment="1">
      <alignment horizontal="center" vertical="center"/>
    </xf>
    <xf numFmtId="4" fontId="38" fillId="0" borderId="67" xfId="0" applyNumberFormat="1" applyFont="1" applyBorder="1" applyAlignment="1">
      <alignment vertical="center"/>
    </xf>
    <xf numFmtId="4" fontId="38" fillId="0" borderId="68" xfId="0" applyNumberFormat="1" applyFont="1" applyBorder="1" applyAlignment="1">
      <alignment vertical="center"/>
    </xf>
    <xf numFmtId="4" fontId="38" fillId="0" borderId="69" xfId="0" applyNumberFormat="1" applyFont="1" applyBorder="1" applyAlignment="1">
      <alignment vertical="center"/>
    </xf>
    <xf numFmtId="4" fontId="38" fillId="0" borderId="70" xfId="0" applyNumberFormat="1" applyFont="1" applyBorder="1" applyAlignment="1">
      <alignment vertical="center"/>
    </xf>
    <xf numFmtId="4" fontId="28" fillId="0" borderId="71" xfId="0" applyNumberFormat="1" applyFont="1" applyBorder="1" applyAlignment="1">
      <alignment vertical="center"/>
    </xf>
    <xf numFmtId="4" fontId="0" fillId="0" borderId="72" xfId="0" applyNumberFormat="1" applyBorder="1" applyAlignment="1">
      <alignment vertical="center"/>
    </xf>
    <xf numFmtId="4" fontId="0" fillId="0" borderId="73" xfId="0" applyNumberFormat="1" applyBorder="1" applyAlignment="1">
      <alignment vertical="center"/>
    </xf>
    <xf numFmtId="4" fontId="93" fillId="0" borderId="37" xfId="0" applyNumberFormat="1" applyFont="1" applyBorder="1" applyAlignment="1">
      <alignment horizontal="center" vertical="center"/>
    </xf>
    <xf numFmtId="4" fontId="94" fillId="0" borderId="41" xfId="0" applyNumberFormat="1" applyFont="1" applyBorder="1" applyAlignment="1">
      <alignment horizontal="center" vertical="center"/>
    </xf>
    <xf numFmtId="4" fontId="94" fillId="0" borderId="38" xfId="0" applyNumberFormat="1" applyFont="1" applyBorder="1" applyAlignment="1">
      <alignment horizontal="center" vertical="center"/>
    </xf>
    <xf numFmtId="4" fontId="91" fillId="0" borderId="74" xfId="0" applyNumberFormat="1" applyFont="1" applyBorder="1" applyAlignment="1">
      <alignment horizontal="center" vertical="center"/>
    </xf>
    <xf numFmtId="4" fontId="91" fillId="0" borderId="75" xfId="0" applyNumberFormat="1" applyFont="1" applyBorder="1" applyAlignment="1">
      <alignment horizontal="center" vertical="center"/>
    </xf>
    <xf numFmtId="4" fontId="60" fillId="0" borderId="75" xfId="0" applyNumberFormat="1" applyFont="1" applyBorder="1" applyAlignment="1">
      <alignment horizontal="center" vertical="center"/>
    </xf>
    <xf numFmtId="4" fontId="60" fillId="0" borderId="76" xfId="0" applyNumberFormat="1" applyFont="1" applyBorder="1" applyAlignment="1">
      <alignment horizontal="center" vertical="center"/>
    </xf>
    <xf numFmtId="4" fontId="90" fillId="0" borderId="37" xfId="0" applyNumberFormat="1" applyFont="1" applyBorder="1" applyAlignment="1">
      <alignment horizontal="center" vertical="center"/>
    </xf>
    <xf numFmtId="4" fontId="92" fillId="0" borderId="41" xfId="0" applyNumberFormat="1" applyFont="1" applyBorder="1" applyAlignment="1">
      <alignment horizontal="center" vertical="center"/>
    </xf>
    <xf numFmtId="4" fontId="92" fillId="0" borderId="38" xfId="0" applyNumberFormat="1" applyFont="1" applyBorder="1" applyAlignment="1">
      <alignment horizontal="center" vertical="center"/>
    </xf>
    <xf numFmtId="10" fontId="86" fillId="0" borderId="77" xfId="0" applyNumberFormat="1" applyFont="1" applyBorder="1" applyAlignment="1">
      <alignment horizontal="center" vertical="center"/>
    </xf>
    <xf numFmtId="10" fontId="86" fillId="0" borderId="22" xfId="0" applyNumberFormat="1" applyFont="1" applyBorder="1" applyAlignment="1">
      <alignment horizontal="center" vertical="center"/>
    </xf>
    <xf numFmtId="10" fontId="71" fillId="0" borderId="22" xfId="0" applyNumberFormat="1" applyFont="1" applyBorder="1" applyAlignment="1">
      <alignment horizontal="center" vertical="center"/>
    </xf>
    <xf numFmtId="4" fontId="61" fillId="0" borderId="17" xfId="0" applyNumberFormat="1" applyFont="1" applyBorder="1" applyAlignment="1">
      <alignment vertical="center"/>
    </xf>
    <xf numFmtId="4" fontId="61" fillId="0" borderId="22" xfId="0" applyNumberFormat="1" applyFont="1" applyBorder="1" applyAlignment="1">
      <alignment vertical="center"/>
    </xf>
    <xf numFmtId="4" fontId="61" fillId="0" borderId="78" xfId="0" applyNumberFormat="1" applyFont="1" applyBorder="1" applyAlignment="1">
      <alignment vertical="center"/>
    </xf>
    <xf numFmtId="4" fontId="24" fillId="0" borderId="77" xfId="0" applyNumberFormat="1" applyFont="1" applyBorder="1" applyAlignment="1">
      <alignment vertical="center"/>
    </xf>
    <xf numFmtId="4" fontId="25" fillId="0" borderId="22" xfId="0" applyNumberFormat="1" applyFont="1" applyBorder="1" applyAlignment="1">
      <alignment vertical="center"/>
    </xf>
    <xf numFmtId="4" fontId="25" fillId="0" borderId="78" xfId="0" applyNumberFormat="1" applyFont="1" applyBorder="1" applyAlignment="1">
      <alignment vertical="center"/>
    </xf>
    <xf numFmtId="10" fontId="86" fillId="0" borderId="71" xfId="0" applyNumberFormat="1" applyFont="1" applyBorder="1" applyAlignment="1">
      <alignment horizontal="center" vertical="center"/>
    </xf>
    <xf numFmtId="10" fontId="86" fillId="0" borderId="72" xfId="0" applyNumberFormat="1" applyFont="1" applyBorder="1" applyAlignment="1">
      <alignment horizontal="center" vertical="center"/>
    </xf>
    <xf numFmtId="10" fontId="71" fillId="0" borderId="72" xfId="0" applyNumberFormat="1" applyFont="1" applyBorder="1" applyAlignment="1">
      <alignment horizontal="center" vertical="center"/>
    </xf>
    <xf numFmtId="4" fontId="61" fillId="0" borderId="79" xfId="0" applyNumberFormat="1" applyFont="1" applyBorder="1" applyAlignment="1">
      <alignment vertical="center"/>
    </xf>
    <xf numFmtId="4" fontId="61" fillId="0" borderId="72" xfId="0" applyNumberFormat="1" applyFont="1" applyBorder="1" applyAlignment="1">
      <alignment vertical="center"/>
    </xf>
    <xf numFmtId="4" fontId="61" fillId="0" borderId="73" xfId="0" applyNumberFormat="1" applyFont="1" applyBorder="1" applyAlignment="1">
      <alignment vertical="center"/>
    </xf>
    <xf numFmtId="4" fontId="24" fillId="0" borderId="71" xfId="0" applyNumberFormat="1" applyFont="1" applyBorder="1" applyAlignment="1">
      <alignment vertical="center"/>
    </xf>
    <xf numFmtId="4" fontId="25" fillId="0" borderId="72" xfId="0" applyNumberFormat="1" applyFont="1" applyBorder="1" applyAlignment="1">
      <alignment vertical="center"/>
    </xf>
    <xf numFmtId="4" fontId="25" fillId="0" borderId="73" xfId="0" applyNumberFormat="1" applyFont="1" applyBorder="1" applyAlignment="1">
      <alignment vertical="center"/>
    </xf>
    <xf numFmtId="4" fontId="38" fillId="0" borderId="80" xfId="0" applyNumberFormat="1" applyFont="1" applyBorder="1" applyAlignment="1">
      <alignment vertical="center"/>
    </xf>
    <xf numFmtId="4" fontId="38" fillId="0" borderId="16" xfId="0" applyNumberFormat="1" applyFont="1" applyBorder="1" applyAlignment="1">
      <alignment vertical="center"/>
    </xf>
    <xf numFmtId="4" fontId="38" fillId="0" borderId="18" xfId="0" applyNumberFormat="1" applyFont="1" applyBorder="1" applyAlignment="1">
      <alignment vertical="center"/>
    </xf>
    <xf numFmtId="1" fontId="148" fillId="0" borderId="81" xfId="0" applyNumberFormat="1" applyFont="1" applyBorder="1" applyAlignment="1" applyProtection="1">
      <alignment horizontal="center" vertical="center"/>
      <protection locked="0"/>
    </xf>
    <xf numFmtId="1" fontId="148" fillId="0" borderId="49" xfId="0" applyNumberFormat="1" applyFont="1" applyBorder="1" applyAlignment="1" applyProtection="1">
      <alignment horizontal="center" vertical="center"/>
      <protection locked="0"/>
    </xf>
    <xf numFmtId="4" fontId="28" fillId="0" borderId="77" xfId="0" applyNumberFormat="1" applyFont="1" applyBorder="1" applyAlignment="1">
      <alignment vertical="center"/>
    </xf>
    <xf numFmtId="4" fontId="0" fillId="0" borderId="78" xfId="0" applyNumberFormat="1" applyBorder="1" applyAlignment="1">
      <alignment vertical="center"/>
    </xf>
    <xf numFmtId="4" fontId="38" fillId="0" borderId="82" xfId="0" applyNumberFormat="1" applyFont="1" applyBorder="1" applyAlignment="1">
      <alignment vertical="center"/>
    </xf>
    <xf numFmtId="1" fontId="148" fillId="0" borderId="67" xfId="0" applyNumberFormat="1" applyFont="1" applyBorder="1" applyAlignment="1" applyProtection="1">
      <alignment horizontal="center" vertical="center"/>
      <protection locked="0"/>
    </xf>
    <xf numFmtId="1" fontId="148" fillId="0" borderId="68" xfId="0" applyNumberFormat="1" applyFont="1" applyBorder="1" applyAlignment="1" applyProtection="1">
      <alignment horizontal="center" vertical="center"/>
      <protection locked="0"/>
    </xf>
    <xf numFmtId="4" fontId="31" fillId="0" borderId="68" xfId="0" applyNumberFormat="1" applyFont="1" applyBorder="1" applyAlignment="1">
      <alignment horizontal="center" vertical="center"/>
    </xf>
    <xf numFmtId="4" fontId="48" fillId="0" borderId="69" xfId="0" applyNumberFormat="1" applyFont="1" applyBorder="1" applyAlignment="1">
      <alignment vertical="center"/>
    </xf>
    <xf numFmtId="4" fontId="48" fillId="0" borderId="68" xfId="0" applyNumberFormat="1" applyFont="1" applyBorder="1" applyAlignment="1">
      <alignment vertical="center"/>
    </xf>
    <xf numFmtId="4" fontId="48" fillId="0" borderId="70" xfId="0" applyNumberFormat="1" applyFont="1" applyBorder="1" applyAlignment="1">
      <alignment vertical="center"/>
    </xf>
    <xf numFmtId="0" fontId="87" fillId="0" borderId="83" xfId="0" applyNumberFormat="1" applyFont="1" applyBorder="1" applyAlignment="1">
      <alignment horizontal="center" vertical="center" textRotation="255"/>
    </xf>
    <xf numFmtId="0" fontId="85" fillId="0" borderId="84" xfId="0" applyNumberFormat="1" applyFont="1" applyBorder="1" applyAlignment="1">
      <alignment horizontal="center" vertical="center"/>
    </xf>
    <xf numFmtId="0" fontId="85" fillId="0" borderId="85" xfId="0" applyNumberFormat="1" applyFont="1" applyBorder="1" applyAlignment="1">
      <alignment horizontal="center" vertical="center"/>
    </xf>
    <xf numFmtId="0" fontId="88" fillId="0" borderId="37" xfId="0" applyNumberFormat="1" applyFont="1" applyBorder="1" applyAlignment="1">
      <alignment horizontal="center" vertical="center"/>
    </xf>
    <xf numFmtId="0" fontId="88" fillId="0" borderId="41" xfId="0" applyNumberFormat="1" applyFont="1" applyBorder="1" applyAlignment="1">
      <alignment horizontal="center" vertical="center"/>
    </xf>
    <xf numFmtId="0" fontId="88" fillId="0" borderId="74" xfId="0" applyNumberFormat="1" applyFont="1" applyBorder="1" applyAlignment="1">
      <alignment horizontal="center" vertical="center"/>
    </xf>
    <xf numFmtId="4" fontId="89" fillId="0" borderId="41" xfId="0" applyNumberFormat="1" applyFont="1" applyBorder="1" applyAlignment="1">
      <alignment horizontal="center" vertical="center"/>
    </xf>
    <xf numFmtId="4" fontId="89" fillId="0" borderId="38" xfId="0" applyNumberFormat="1" applyFont="1" applyBorder="1" applyAlignment="1">
      <alignment horizontal="center" vertical="center"/>
    </xf>
    <xf numFmtId="1" fontId="148" fillId="0" borderId="80" xfId="0" applyNumberFormat="1" applyFont="1" applyBorder="1" applyAlignment="1" applyProtection="1">
      <alignment horizontal="center" vertical="center"/>
      <protection locked="0"/>
    </xf>
    <xf numFmtId="1" fontId="148" fillId="0" borderId="16" xfId="0" applyNumberFormat="1" applyFont="1" applyBorder="1" applyAlignment="1" applyProtection="1">
      <alignment horizontal="center" vertical="center"/>
      <protection locked="0"/>
    </xf>
    <xf numFmtId="4" fontId="31" fillId="0" borderId="16" xfId="0" applyNumberFormat="1" applyFont="1" applyBorder="1" applyAlignment="1">
      <alignment horizontal="center" vertical="center"/>
    </xf>
    <xf numFmtId="4" fontId="48" fillId="0" borderId="18" xfId="0" applyNumberFormat="1" applyFont="1" applyBorder="1" applyAlignment="1">
      <alignment vertical="center"/>
    </xf>
    <xf numFmtId="4" fontId="48" fillId="0" borderId="16" xfId="0" applyNumberFormat="1" applyFont="1" applyBorder="1" applyAlignment="1">
      <alignment vertical="center"/>
    </xf>
    <xf numFmtId="4" fontId="48" fillId="0" borderId="82" xfId="0" applyNumberFormat="1" applyFont="1" applyBorder="1" applyAlignment="1">
      <alignment vertical="center"/>
    </xf>
    <xf numFmtId="10" fontId="41" fillId="0" borderId="75" xfId="0" applyNumberFormat="1" applyFont="1" applyBorder="1" applyAlignment="1">
      <alignment horizontal="center" vertical="center"/>
    </xf>
    <xf numFmtId="4" fontId="31" fillId="0" borderId="49" xfId="0" applyNumberFormat="1" applyFont="1" applyBorder="1" applyAlignment="1">
      <alignment horizontal="center" vertical="center"/>
    </xf>
    <xf numFmtId="4" fontId="48" fillId="0" borderId="14" xfId="0" applyNumberFormat="1" applyFont="1" applyBorder="1" applyAlignment="1">
      <alignment vertical="center"/>
    </xf>
    <xf numFmtId="4" fontId="48" fillId="0" borderId="49" xfId="0" applyNumberFormat="1" applyFont="1" applyBorder="1" applyAlignment="1">
      <alignment vertical="center"/>
    </xf>
    <xf numFmtId="4" fontId="48" fillId="0" borderId="86" xfId="0" applyNumberFormat="1" applyFont="1" applyBorder="1" applyAlignment="1">
      <alignment vertical="center"/>
    </xf>
    <xf numFmtId="4" fontId="38" fillId="0" borderId="14" xfId="0" applyNumberFormat="1" applyFont="1" applyBorder="1" applyAlignment="1">
      <alignment vertical="center"/>
    </xf>
    <xf numFmtId="4" fontId="38" fillId="0" borderId="49" xfId="0" applyNumberFormat="1" applyFont="1" applyBorder="1" applyAlignment="1">
      <alignment vertical="center"/>
    </xf>
    <xf numFmtId="0" fontId="147" fillId="0" borderId="37" xfId="0" applyNumberFormat="1" applyFont="1" applyBorder="1" applyAlignment="1">
      <alignment horizontal="center" vertical="center"/>
    </xf>
    <xf numFmtId="0" fontId="147" fillId="0" borderId="41" xfId="0" applyNumberFormat="1" applyFont="1" applyBorder="1" applyAlignment="1">
      <alignment horizontal="center" vertical="center"/>
    </xf>
    <xf numFmtId="0" fontId="147" fillId="0" borderId="74" xfId="0" applyNumberFormat="1" applyFont="1" applyBorder="1" applyAlignment="1">
      <alignment horizontal="center" vertical="center"/>
    </xf>
    <xf numFmtId="4" fontId="145" fillId="0" borderId="87" xfId="0" applyNumberFormat="1" applyFont="1" applyBorder="1" applyAlignment="1">
      <alignment horizontal="center" vertical="center"/>
    </xf>
    <xf numFmtId="4" fontId="145" fillId="0" borderId="75" xfId="0" applyNumberFormat="1" applyFont="1" applyBorder="1" applyAlignment="1">
      <alignment horizontal="center" vertical="center"/>
    </xf>
    <xf numFmtId="4" fontId="31" fillId="0" borderId="88" xfId="0" applyNumberFormat="1" applyFont="1" applyBorder="1" applyAlignment="1">
      <alignment horizontal="center" vertical="center"/>
    </xf>
    <xf numFmtId="0" fontId="36" fillId="0" borderId="43" xfId="0" applyFont="1" applyBorder="1" applyAlignment="1">
      <alignment horizontal="center" vertical="center" textRotation="255"/>
    </xf>
    <xf numFmtId="0" fontId="36" fillId="0" borderId="43" xfId="0" applyFont="1" applyBorder="1" applyAlignment="1">
      <alignment horizontal="center" vertical="center"/>
    </xf>
    <xf numFmtId="0" fontId="31" fillId="0" borderId="37" xfId="0" applyNumberFormat="1" applyFont="1" applyBorder="1" applyAlignment="1">
      <alignment horizontal="center" vertical="center"/>
    </xf>
    <xf numFmtId="0" fontId="0" fillId="0" borderId="41" xfId="0" applyNumberFormat="1" applyBorder="1" applyAlignment="1">
      <alignment horizontal="center" vertical="center"/>
    </xf>
    <xf numFmtId="0" fontId="0" fillId="0" borderId="38" xfId="0" applyNumberFormat="1" applyBorder="1" applyAlignment="1">
      <alignment horizontal="center" vertical="center"/>
    </xf>
    <xf numFmtId="0" fontId="95" fillId="0" borderId="37" xfId="0" applyFont="1" applyBorder="1" applyAlignment="1">
      <alignment horizontal="center" vertical="center"/>
    </xf>
    <xf numFmtId="0" fontId="59" fillId="0" borderId="41" xfId="0" applyFont="1" applyBorder="1" applyAlignment="1">
      <alignment horizontal="center" vertical="center"/>
    </xf>
    <xf numFmtId="0" fontId="59" fillId="0" borderId="38" xfId="0" applyFont="1" applyBorder="1" applyAlignment="1">
      <alignment horizontal="center" vertical="center"/>
    </xf>
    <xf numFmtId="0" fontId="54" fillId="0" borderId="24" xfId="0" applyFont="1" applyBorder="1" applyAlignment="1">
      <alignment horizontal="center" vertical="center"/>
    </xf>
    <xf numFmtId="0" fontId="54" fillId="0" borderId="39" xfId="0" applyFont="1" applyBorder="1" applyAlignment="1">
      <alignment horizontal="center" vertical="center"/>
    </xf>
    <xf numFmtId="0" fontId="54" fillId="0" borderId="40" xfId="0" applyFont="1" applyBorder="1" applyAlignment="1">
      <alignment horizontal="center" vertical="center"/>
    </xf>
    <xf numFmtId="0" fontId="54" fillId="0" borderId="33" xfId="0" applyFont="1" applyBorder="1" applyAlignment="1">
      <alignment horizontal="center" vertical="center"/>
    </xf>
    <xf numFmtId="0" fontId="54" fillId="0" borderId="0" xfId="0" applyFont="1" applyBorder="1" applyAlignment="1">
      <alignment horizontal="center" vertical="center"/>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4" fillId="0" borderId="42" xfId="0" applyFont="1" applyBorder="1" applyAlignment="1">
      <alignment horizontal="center" vertical="center"/>
    </xf>
    <xf numFmtId="0" fontId="54" fillId="0" borderId="45" xfId="0" applyFont="1" applyBorder="1" applyAlignment="1">
      <alignment horizontal="center" vertical="center"/>
    </xf>
    <xf numFmtId="0" fontId="54" fillId="0" borderId="24" xfId="0" applyNumberFormat="1" applyFont="1" applyBorder="1" applyAlignment="1">
      <alignment horizontal="center" vertical="center"/>
    </xf>
    <xf numFmtId="0" fontId="54" fillId="0" borderId="39" xfId="0" applyNumberFormat="1" applyFont="1" applyBorder="1" applyAlignment="1">
      <alignment horizontal="center" vertical="center"/>
    </xf>
    <xf numFmtId="0" fontId="54" fillId="0" borderId="40" xfId="0" applyNumberFormat="1" applyFont="1" applyBorder="1" applyAlignment="1">
      <alignment horizontal="center" vertical="center"/>
    </xf>
    <xf numFmtId="0" fontId="54" fillId="0" borderId="33" xfId="0" applyNumberFormat="1" applyFont="1" applyBorder="1" applyAlignment="1">
      <alignment horizontal="center" vertical="center"/>
    </xf>
    <xf numFmtId="0" fontId="54" fillId="0" borderId="0" xfId="0" applyNumberFormat="1" applyFont="1" applyBorder="1" applyAlignment="1">
      <alignment horizontal="center" vertical="center"/>
    </xf>
    <xf numFmtId="0" fontId="54" fillId="0" borderId="43" xfId="0" applyNumberFormat="1" applyFont="1" applyBorder="1" applyAlignment="1">
      <alignment horizontal="center" vertical="center"/>
    </xf>
    <xf numFmtId="0" fontId="84" fillId="0" borderId="83" xfId="0" applyFont="1" applyBorder="1" applyAlignment="1">
      <alignment horizontal="center" vertical="center" textRotation="255"/>
    </xf>
    <xf numFmtId="0" fontId="85" fillId="0" borderId="84" xfId="0" applyFont="1" applyBorder="1" applyAlignment="1">
      <alignment horizontal="center" vertical="center"/>
    </xf>
    <xf numFmtId="0" fontId="85" fillId="0" borderId="85" xfId="0" applyFont="1" applyBorder="1" applyAlignment="1">
      <alignment horizontal="center" vertical="center"/>
    </xf>
    <xf numFmtId="4" fontId="145" fillId="0" borderId="41" xfId="0" applyNumberFormat="1" applyFont="1" applyBorder="1" applyAlignment="1">
      <alignment horizontal="center" vertical="center"/>
    </xf>
    <xf numFmtId="4" fontId="145" fillId="0" borderId="38" xfId="0" applyNumberFormat="1" applyFont="1" applyBorder="1" applyAlignment="1">
      <alignment horizontal="center" vertical="center"/>
    </xf>
    <xf numFmtId="0" fontId="180" fillId="0" borderId="37" xfId="0" applyFont="1" applyBorder="1" applyAlignment="1">
      <alignment horizontal="center" vertical="center"/>
    </xf>
    <xf numFmtId="0" fontId="180" fillId="0" borderId="41" xfId="0" applyFont="1" applyBorder="1" applyAlignment="1">
      <alignment horizontal="center" vertical="center"/>
    </xf>
    <xf numFmtId="0" fontId="180" fillId="0" borderId="38" xfId="0" applyFont="1" applyBorder="1" applyAlignment="1">
      <alignment horizontal="center" vertical="center"/>
    </xf>
    <xf numFmtId="0" fontId="105" fillId="0" borderId="37" xfId="0" applyFont="1" applyBorder="1" applyAlignment="1">
      <alignment horizontal="center" vertical="center"/>
    </xf>
    <xf numFmtId="0" fontId="105" fillId="0" borderId="41" xfId="0" applyFont="1" applyBorder="1" applyAlignment="1">
      <alignment horizontal="center" vertical="center"/>
    </xf>
    <xf numFmtId="0" fontId="105" fillId="0" borderId="38" xfId="0" applyFont="1" applyBorder="1" applyAlignment="1">
      <alignment horizontal="center" vertical="center"/>
    </xf>
    <xf numFmtId="4" fontId="38" fillId="0" borderId="88" xfId="0" applyNumberFormat="1" applyFont="1" applyBorder="1" applyAlignment="1">
      <alignment vertical="center"/>
    </xf>
    <xf numFmtId="4" fontId="38" fillId="0" borderId="89" xfId="0" applyNumberFormat="1" applyFont="1" applyBorder="1" applyAlignment="1">
      <alignment vertical="center"/>
    </xf>
    <xf numFmtId="0" fontId="127" fillId="0" borderId="24" xfId="0" applyNumberFormat="1" applyFont="1" applyBorder="1" applyAlignment="1">
      <alignment horizontal="center" vertical="center"/>
    </xf>
    <xf numFmtId="0" fontId="127" fillId="0" borderId="39" xfId="0" applyNumberFormat="1" applyFont="1" applyBorder="1" applyAlignment="1">
      <alignment horizontal="center" vertical="center"/>
    </xf>
    <xf numFmtId="0" fontId="127" fillId="0" borderId="40" xfId="0" applyNumberFormat="1" applyFont="1" applyBorder="1" applyAlignment="1">
      <alignment horizontal="center" vertical="center"/>
    </xf>
    <xf numFmtId="0" fontId="127" fillId="0" borderId="33" xfId="0" applyNumberFormat="1" applyFont="1" applyBorder="1" applyAlignment="1">
      <alignment horizontal="center" vertical="center"/>
    </xf>
    <xf numFmtId="0" fontId="127" fillId="0" borderId="0" xfId="0" applyNumberFormat="1" applyFont="1" applyBorder="1" applyAlignment="1">
      <alignment horizontal="center" vertical="center"/>
    </xf>
    <xf numFmtId="0" fontId="127" fillId="0" borderId="43" xfId="0" applyNumberFormat="1" applyFont="1" applyBorder="1" applyAlignment="1">
      <alignment horizontal="center" vertical="center"/>
    </xf>
    <xf numFmtId="0" fontId="127" fillId="0" borderId="44" xfId="0" applyFont="1" applyBorder="1" applyAlignment="1">
      <alignment horizontal="center" vertical="center"/>
    </xf>
    <xf numFmtId="0" fontId="127" fillId="0" borderId="42" xfId="0" applyFont="1" applyBorder="1" applyAlignment="1">
      <alignment horizontal="center" vertical="center"/>
    </xf>
    <xf numFmtId="0" fontId="127" fillId="0" borderId="45" xfId="0" applyFont="1" applyBorder="1" applyAlignment="1">
      <alignment horizontal="center" vertical="center"/>
    </xf>
    <xf numFmtId="4" fontId="48" fillId="0" borderId="90" xfId="0" applyNumberFormat="1" applyFont="1" applyBorder="1" applyAlignment="1">
      <alignment vertical="center"/>
    </xf>
    <xf numFmtId="4" fontId="48" fillId="0" borderId="88" xfId="0" applyNumberFormat="1" applyFont="1" applyBorder="1" applyAlignment="1">
      <alignment vertical="center"/>
    </xf>
    <xf numFmtId="4" fontId="48" fillId="0" borderId="89" xfId="0" applyNumberFormat="1" applyFont="1" applyBorder="1" applyAlignment="1">
      <alignment vertical="center"/>
    </xf>
    <xf numFmtId="4" fontId="28" fillId="0" borderId="91" xfId="0" applyNumberFormat="1" applyFont="1" applyBorder="1" applyAlignment="1">
      <alignment vertical="center"/>
    </xf>
    <xf numFmtId="4" fontId="0" fillId="0" borderId="92" xfId="0" applyNumberFormat="1" applyBorder="1" applyAlignment="1">
      <alignment vertical="center"/>
    </xf>
    <xf numFmtId="4" fontId="0" fillId="0" borderId="93" xfId="0" applyNumberFormat="1" applyBorder="1" applyAlignment="1">
      <alignment vertical="center"/>
    </xf>
    <xf numFmtId="10" fontId="86" fillId="0" borderId="91" xfId="0" applyNumberFormat="1" applyFont="1" applyBorder="1" applyAlignment="1">
      <alignment horizontal="center" vertical="center"/>
    </xf>
    <xf numFmtId="10" fontId="86" fillId="0" borderId="92" xfId="0" applyNumberFormat="1" applyFont="1" applyBorder="1" applyAlignment="1">
      <alignment horizontal="center" vertical="center"/>
    </xf>
    <xf numFmtId="10" fontId="71" fillId="0" borderId="92" xfId="0" applyNumberFormat="1" applyFont="1" applyBorder="1" applyAlignment="1">
      <alignment horizontal="center" vertical="center"/>
    </xf>
    <xf numFmtId="4" fontId="61" fillId="0" borderId="94" xfId="0" applyNumberFormat="1" applyFont="1" applyBorder="1" applyAlignment="1">
      <alignment vertical="center"/>
    </xf>
    <xf numFmtId="4" fontId="61" fillId="0" borderId="92" xfId="0" applyNumberFormat="1" applyFont="1" applyBorder="1" applyAlignment="1">
      <alignment vertical="center"/>
    </xf>
    <xf numFmtId="4" fontId="61" fillId="0" borderId="93" xfId="0" applyNumberFormat="1" applyFont="1" applyBorder="1" applyAlignment="1">
      <alignment vertical="center"/>
    </xf>
    <xf numFmtId="4" fontId="41" fillId="0" borderId="75" xfId="0" applyNumberFormat="1" applyFont="1" applyBorder="1" applyAlignment="1">
      <alignment horizontal="center" vertical="center"/>
    </xf>
    <xf numFmtId="4" fontId="41" fillId="0" borderId="76" xfId="0" applyNumberFormat="1" applyFont="1" applyBorder="1" applyAlignment="1">
      <alignment horizontal="center" vertical="center"/>
    </xf>
    <xf numFmtId="4" fontId="28" fillId="0" borderId="95" xfId="0" applyNumberFormat="1" applyFont="1" applyBorder="1" applyAlignment="1">
      <alignment vertical="center"/>
    </xf>
    <xf numFmtId="4" fontId="0" fillId="0" borderId="52" xfId="0" applyNumberFormat="1" applyBorder="1" applyAlignment="1">
      <alignment vertical="center"/>
    </xf>
    <xf numFmtId="4" fontId="0" fillId="0" borderId="96" xfId="0" applyNumberFormat="1" applyBorder="1" applyAlignment="1">
      <alignment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0" fontId="127" fillId="0" borderId="41" xfId="0" applyFont="1" applyBorder="1" applyAlignment="1">
      <alignment horizontal="center" vertical="center"/>
    </xf>
    <xf numFmtId="0" fontId="41" fillId="0" borderId="76" xfId="0" applyFont="1" applyBorder="1" applyAlignment="1">
      <alignment horizontal="center" vertical="center"/>
    </xf>
    <xf numFmtId="10" fontId="41" fillId="0" borderId="87" xfId="0" applyNumberFormat="1" applyFont="1" applyBorder="1" applyAlignment="1">
      <alignment horizontal="center" vertical="center"/>
    </xf>
    <xf numFmtId="0" fontId="54" fillId="0" borderId="37" xfId="0" applyNumberFormat="1" applyFont="1" applyBorder="1" applyAlignment="1">
      <alignment horizontal="center" vertical="center"/>
    </xf>
    <xf numFmtId="0" fontId="54" fillId="0" borderId="41" xfId="0" applyNumberFormat="1" applyFont="1" applyBorder="1" applyAlignment="1">
      <alignment horizontal="center" vertical="center"/>
    </xf>
    <xf numFmtId="0" fontId="54" fillId="0" borderId="38" xfId="0" applyNumberFormat="1" applyFont="1" applyBorder="1" applyAlignment="1">
      <alignment horizontal="center" vertical="center"/>
    </xf>
    <xf numFmtId="0" fontId="54" fillId="0" borderId="37" xfId="0" applyFont="1" applyBorder="1" applyAlignment="1">
      <alignment horizontal="center" vertical="center"/>
    </xf>
    <xf numFmtId="0" fontId="54" fillId="0" borderId="41" xfId="0" applyFont="1" applyBorder="1" applyAlignment="1">
      <alignment horizontal="center" vertical="center"/>
    </xf>
    <xf numFmtId="0" fontId="54" fillId="0" borderId="38" xfId="0" applyFont="1" applyBorder="1" applyAlignment="1">
      <alignment horizontal="center" vertical="center"/>
    </xf>
    <xf numFmtId="4" fontId="38" fillId="0" borderId="81" xfId="0" applyNumberFormat="1" applyFont="1" applyBorder="1" applyAlignment="1">
      <alignment vertical="center"/>
    </xf>
    <xf numFmtId="0" fontId="133" fillId="0" borderId="24" xfId="0" applyNumberFormat="1" applyFont="1" applyBorder="1" applyAlignment="1">
      <alignment horizontal="center" vertical="center"/>
    </xf>
    <xf numFmtId="0" fontId="133" fillId="0" borderId="39" xfId="0" applyNumberFormat="1" applyFont="1" applyBorder="1" applyAlignment="1">
      <alignment horizontal="center" vertical="center"/>
    </xf>
    <xf numFmtId="0" fontId="133" fillId="0" borderId="40" xfId="0" applyNumberFormat="1" applyFont="1" applyBorder="1" applyAlignment="1">
      <alignment horizontal="center" vertical="center"/>
    </xf>
    <xf numFmtId="0" fontId="133" fillId="0" borderId="33" xfId="0" applyNumberFormat="1" applyFont="1" applyBorder="1" applyAlignment="1">
      <alignment horizontal="center" vertical="center"/>
    </xf>
    <xf numFmtId="0" fontId="133" fillId="0" borderId="0" xfId="0" applyNumberFormat="1" applyFont="1" applyBorder="1" applyAlignment="1">
      <alignment horizontal="center" vertical="center"/>
    </xf>
    <xf numFmtId="0" fontId="133" fillId="0" borderId="43" xfId="0" applyNumberFormat="1" applyFont="1" applyBorder="1" applyAlignment="1">
      <alignment horizontal="center" vertical="center"/>
    </xf>
    <xf numFmtId="0" fontId="133" fillId="0" borderId="44" xfId="0" applyFont="1" applyBorder="1" applyAlignment="1">
      <alignment horizontal="center" vertical="center"/>
    </xf>
    <xf numFmtId="0" fontId="133" fillId="0" borderId="42" xfId="0" applyFont="1" applyBorder="1" applyAlignment="1">
      <alignment horizontal="center" vertical="center"/>
    </xf>
    <xf numFmtId="0" fontId="133" fillId="0" borderId="45" xfId="0" applyFont="1" applyBorder="1" applyAlignment="1">
      <alignment horizontal="center" vertical="center"/>
    </xf>
    <xf numFmtId="10" fontId="86" fillId="0" borderId="18" xfId="0" applyNumberFormat="1" applyFont="1" applyBorder="1" applyAlignment="1">
      <alignment horizontal="center" vertical="center"/>
    </xf>
    <xf numFmtId="10" fontId="86" fillId="0" borderId="69" xfId="0" applyNumberFormat="1" applyFont="1" applyBorder="1" applyAlignment="1">
      <alignment horizontal="center" vertical="center"/>
    </xf>
    <xf numFmtId="4" fontId="24" fillId="0" borderId="91" xfId="0" applyNumberFormat="1" applyFont="1" applyBorder="1" applyAlignment="1">
      <alignment vertical="center"/>
    </xf>
    <xf numFmtId="4" fontId="25" fillId="0" borderId="92" xfId="0" applyNumberFormat="1" applyFont="1" applyBorder="1" applyAlignment="1">
      <alignment vertical="center"/>
    </xf>
    <xf numFmtId="4" fontId="25" fillId="0" borderId="93" xfId="0" applyNumberFormat="1" applyFont="1" applyBorder="1" applyAlignment="1">
      <alignment vertical="center"/>
    </xf>
    <xf numFmtId="4" fontId="145" fillId="0" borderId="90" xfId="0" applyNumberFormat="1" applyFont="1" applyBorder="1" applyAlignment="1">
      <alignment horizontal="center" vertical="center"/>
    </xf>
    <xf numFmtId="4" fontId="145" fillId="0" borderId="88" xfId="0" applyNumberFormat="1" applyFont="1" applyBorder="1" applyAlignment="1">
      <alignment horizontal="center" vertical="center"/>
    </xf>
    <xf numFmtId="4" fontId="38" fillId="0" borderId="97" xfId="0" applyNumberFormat="1" applyFont="1" applyBorder="1" applyAlignment="1">
      <alignment vertical="center"/>
    </xf>
    <xf numFmtId="4" fontId="38" fillId="0" borderId="90" xfId="0" applyNumberFormat="1" applyFont="1" applyBorder="1" applyAlignment="1">
      <alignment vertical="center"/>
    </xf>
    <xf numFmtId="1" fontId="148" fillId="0" borderId="97" xfId="0" applyNumberFormat="1" applyFont="1" applyBorder="1" applyAlignment="1" applyProtection="1">
      <alignment horizontal="center" vertical="center"/>
      <protection locked="0"/>
    </xf>
    <xf numFmtId="1" fontId="148" fillId="0" borderId="88" xfId="0" applyNumberFormat="1" applyFont="1" applyBorder="1" applyAlignment="1" applyProtection="1">
      <alignment horizontal="center" vertical="center"/>
      <protection locked="0"/>
    </xf>
    <xf numFmtId="4" fontId="145" fillId="0" borderId="89" xfId="0" applyNumberFormat="1" applyFont="1" applyBorder="1" applyAlignment="1">
      <alignment horizontal="center" vertical="center"/>
    </xf>
    <xf numFmtId="4" fontId="145" fillId="0" borderId="91" xfId="0" applyNumberFormat="1" applyFont="1" applyBorder="1" applyAlignment="1">
      <alignment horizontal="center" vertical="center"/>
    </xf>
    <xf numFmtId="4" fontId="146" fillId="0" borderId="92" xfId="0" applyNumberFormat="1" applyFont="1" applyBorder="1" applyAlignment="1">
      <alignment horizontal="center" vertical="center"/>
    </xf>
    <xf numFmtId="4" fontId="146" fillId="0" borderId="93" xfId="0" applyNumberFormat="1" applyFont="1" applyBorder="1" applyAlignment="1">
      <alignment horizontal="center" vertical="center"/>
    </xf>
    <xf numFmtId="4" fontId="145" fillId="0" borderId="37" xfId="0" applyNumberFormat="1" applyFont="1" applyBorder="1" applyAlignment="1">
      <alignment horizontal="center" vertical="center"/>
    </xf>
    <xf numFmtId="4" fontId="146" fillId="0" borderId="41" xfId="0" applyNumberFormat="1" applyFont="1" applyBorder="1" applyAlignment="1">
      <alignment horizontal="center" vertical="center"/>
    </xf>
    <xf numFmtId="4" fontId="146" fillId="0" borderId="38" xfId="0" applyNumberFormat="1" applyFont="1" applyBorder="1" applyAlignment="1">
      <alignment horizontal="center" vertical="center"/>
    </xf>
    <xf numFmtId="4" fontId="89" fillId="0" borderId="87" xfId="0" applyNumberFormat="1" applyFont="1" applyBorder="1" applyAlignment="1">
      <alignment horizontal="center" vertical="center"/>
    </xf>
    <xf numFmtId="4" fontId="89" fillId="0" borderId="75" xfId="0" applyNumberFormat="1" applyFont="1" applyBorder="1" applyAlignment="1">
      <alignment horizontal="center" vertical="center"/>
    </xf>
    <xf numFmtId="4" fontId="89" fillId="0" borderId="74" xfId="0" applyNumberFormat="1" applyFont="1" applyBorder="1" applyAlignment="1">
      <alignment horizontal="center" vertical="center"/>
    </xf>
    <xf numFmtId="4" fontId="89" fillId="0" borderId="76" xfId="0" applyNumberFormat="1" applyFont="1" applyBorder="1" applyAlignment="1">
      <alignment horizontal="center" vertical="center"/>
    </xf>
    <xf numFmtId="4" fontId="89" fillId="0" borderId="37" xfId="0" applyNumberFormat="1" applyFont="1" applyBorder="1" applyAlignment="1">
      <alignment horizontal="center" vertical="center"/>
    </xf>
    <xf numFmtId="4" fontId="75" fillId="0" borderId="41" xfId="0" applyNumberFormat="1" applyFont="1" applyBorder="1" applyAlignment="1">
      <alignment horizontal="center" vertical="center"/>
    </xf>
    <xf numFmtId="4" fontId="75" fillId="0" borderId="38" xfId="0" applyNumberFormat="1" applyFont="1" applyBorder="1" applyAlignment="1">
      <alignment horizontal="center" vertical="center"/>
    </xf>
    <xf numFmtId="10" fontId="86" fillId="0" borderId="95" xfId="0" applyNumberFormat="1" applyFont="1" applyBorder="1" applyAlignment="1">
      <alignment horizontal="center" vertical="center"/>
    </xf>
    <xf numFmtId="10" fontId="86" fillId="0" borderId="52" xfId="0" applyNumberFormat="1" applyFont="1" applyBorder="1" applyAlignment="1">
      <alignment horizontal="center" vertical="center"/>
    </xf>
    <xf numFmtId="10" fontId="71" fillId="0" borderId="52" xfId="0" applyNumberFormat="1" applyFont="1" applyBorder="1" applyAlignment="1">
      <alignment horizontal="center" vertical="center"/>
    </xf>
    <xf numFmtId="4" fontId="61" fillId="0" borderId="15" xfId="0" applyNumberFormat="1" applyFont="1" applyBorder="1" applyAlignment="1">
      <alignment vertical="center"/>
    </xf>
    <xf numFmtId="4" fontId="61" fillId="0" borderId="52" xfId="0" applyNumberFormat="1" applyFont="1" applyBorder="1" applyAlignment="1">
      <alignment vertical="center"/>
    </xf>
    <xf numFmtId="4" fontId="61" fillId="0" borderId="96" xfId="0" applyNumberFormat="1" applyFont="1" applyBorder="1" applyAlignment="1">
      <alignment vertical="center"/>
    </xf>
    <xf numFmtId="4" fontId="24" fillId="0" borderId="95" xfId="0" applyNumberFormat="1" applyFont="1" applyBorder="1" applyAlignment="1">
      <alignment vertical="center"/>
    </xf>
    <xf numFmtId="4" fontId="25" fillId="0" borderId="52" xfId="0" applyNumberFormat="1" applyFont="1" applyBorder="1" applyAlignment="1">
      <alignment vertical="center"/>
    </xf>
    <xf numFmtId="4" fontId="25" fillId="0" borderId="96" xfId="0" applyNumberFormat="1" applyFont="1" applyBorder="1" applyAlignment="1">
      <alignment vertical="center"/>
    </xf>
    <xf numFmtId="4" fontId="38" fillId="0" borderId="86" xfId="0" applyNumberFormat="1" applyFont="1" applyBorder="1" applyAlignment="1">
      <alignment vertical="center"/>
    </xf>
    <xf numFmtId="0" fontId="82" fillId="0" borderId="98" xfId="0" applyFont="1" applyBorder="1" applyAlignment="1">
      <alignment vertical="center"/>
    </xf>
    <xf numFmtId="0" fontId="25" fillId="0" borderId="99" xfId="0" applyFont="1" applyBorder="1" applyAlignment="1">
      <alignment vertical="center"/>
    </xf>
    <xf numFmtId="0" fontId="83" fillId="0" borderId="100" xfId="0" applyFont="1" applyBorder="1" applyAlignment="1">
      <alignment horizontal="center" vertical="center"/>
    </xf>
    <xf numFmtId="0" fontId="83" fillId="0" borderId="99" xfId="0" applyFont="1" applyBorder="1" applyAlignment="1">
      <alignment horizontal="center" vertical="center"/>
    </xf>
    <xf numFmtId="0" fontId="59" fillId="0" borderId="101" xfId="0" applyFont="1" applyBorder="1" applyAlignment="1">
      <alignment horizontal="center" vertical="center"/>
    </xf>
    <xf numFmtId="0" fontId="178" fillId="0" borderId="98" xfId="0" applyNumberFormat="1" applyFont="1" applyBorder="1" applyAlignment="1" applyProtection="1">
      <alignment vertical="center"/>
      <protection locked="0"/>
    </xf>
    <xf numFmtId="0" fontId="179" fillId="0" borderId="99" xfId="0" applyNumberFormat="1" applyFont="1" applyBorder="1" applyAlignment="1">
      <alignment vertical="center"/>
    </xf>
    <xf numFmtId="0" fontId="179" fillId="0" borderId="101" xfId="0" applyNumberFormat="1" applyFont="1" applyBorder="1" applyAlignment="1">
      <alignment vertical="center"/>
    </xf>
    <xf numFmtId="0" fontId="34" fillId="0" borderId="102" xfId="0" applyNumberFormat="1" applyFont="1" applyBorder="1" applyAlignment="1">
      <alignment horizontal="center" vertical="center" wrapText="1"/>
    </xf>
    <xf numFmtId="0" fontId="67" fillId="0" borderId="37" xfId="0" applyNumberFormat="1" applyFont="1" applyBorder="1" applyAlignment="1">
      <alignment horizontal="center" vertical="center"/>
    </xf>
    <xf numFmtId="0" fontId="67" fillId="0" borderId="41" xfId="0" applyNumberFormat="1" applyFont="1" applyBorder="1" applyAlignment="1">
      <alignment horizontal="center" vertical="center"/>
    </xf>
    <xf numFmtId="0" fontId="67" fillId="0" borderId="74" xfId="0" applyNumberFormat="1" applyFont="1" applyBorder="1" applyAlignment="1">
      <alignment horizontal="center" vertical="center"/>
    </xf>
    <xf numFmtId="4" fontId="90" fillId="0" borderId="41" xfId="0" applyNumberFormat="1" applyFont="1" applyBorder="1" applyAlignment="1">
      <alignment horizontal="center" vertical="center"/>
    </xf>
    <xf numFmtId="4" fontId="90" fillId="0" borderId="38" xfId="0" applyNumberFormat="1" applyFont="1" applyBorder="1" applyAlignment="1">
      <alignment horizontal="center" vertical="center"/>
    </xf>
    <xf numFmtId="4" fontId="60" fillId="0" borderId="87" xfId="0" applyNumberFormat="1" applyFont="1" applyBorder="1" applyAlignment="1">
      <alignment horizontal="center" vertical="center"/>
    </xf>
    <xf numFmtId="4" fontId="28" fillId="0" borderId="102" xfId="0" applyNumberFormat="1" applyFont="1" applyBorder="1" applyAlignment="1">
      <alignment vertical="center"/>
    </xf>
    <xf numFmtId="4" fontId="0" fillId="0" borderId="102" xfId="0" applyNumberFormat="1" applyBorder="1" applyAlignment="1">
      <alignment vertical="center"/>
    </xf>
    <xf numFmtId="0" fontId="54" fillId="0" borderId="102" xfId="0" applyFont="1" applyBorder="1" applyAlignment="1">
      <alignment vertical="center"/>
    </xf>
    <xf numFmtId="0" fontId="54" fillId="0" borderId="10" xfId="0" applyFont="1" applyBorder="1" applyAlignment="1">
      <alignment vertical="center"/>
    </xf>
    <xf numFmtId="4" fontId="42" fillId="0" borderId="10" xfId="0" applyNumberFormat="1" applyFont="1" applyBorder="1" applyAlignment="1" applyProtection="1">
      <alignment horizontal="center" vertical="center"/>
      <protection locked="0"/>
    </xf>
    <xf numFmtId="4" fontId="30" fillId="0" borderId="10" xfId="0" applyNumberFormat="1" applyFont="1" applyBorder="1" applyAlignment="1">
      <alignment horizontal="center" vertical="center"/>
    </xf>
    <xf numFmtId="0" fontId="34" fillId="0" borderId="37" xfId="0" applyFont="1" applyBorder="1" applyAlignment="1">
      <alignment horizontal="center" vertical="center"/>
    </xf>
    <xf numFmtId="0" fontId="41" fillId="0" borderId="41" xfId="0" applyFont="1"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4" fontId="110" fillId="0" borderId="103" xfId="0" applyNumberFormat="1" applyFont="1" applyBorder="1" applyAlignment="1" applyProtection="1">
      <alignment horizontal="center" vertical="center"/>
      <protection/>
    </xf>
    <xf numFmtId="4" fontId="110" fillId="0" borderId="104" xfId="0" applyNumberFormat="1" applyFont="1" applyBorder="1" applyAlignment="1">
      <alignment horizontal="center" vertical="center"/>
    </xf>
    <xf numFmtId="4" fontId="110" fillId="0" borderId="105" xfId="0" applyNumberFormat="1" applyFont="1" applyBorder="1" applyAlignment="1">
      <alignment horizontal="center" vertical="center"/>
    </xf>
    <xf numFmtId="4" fontId="110" fillId="0" borderId="20" xfId="0" applyNumberFormat="1" applyFont="1" applyBorder="1" applyAlignment="1">
      <alignment horizontal="center" vertical="center"/>
    </xf>
    <xf numFmtId="4" fontId="110" fillId="0" borderId="0" xfId="0" applyNumberFormat="1" applyFont="1" applyAlignment="1">
      <alignment horizontal="center" vertical="center"/>
    </xf>
    <xf numFmtId="4" fontId="110" fillId="0" borderId="21" xfId="0" applyNumberFormat="1" applyFont="1" applyBorder="1" applyAlignment="1">
      <alignment horizontal="center" vertical="center"/>
    </xf>
    <xf numFmtId="4" fontId="110" fillId="0" borderId="106" xfId="0" applyNumberFormat="1" applyFont="1" applyBorder="1" applyAlignment="1">
      <alignment horizontal="center" vertical="center"/>
    </xf>
    <xf numFmtId="4" fontId="110" fillId="0" borderId="107" xfId="0" applyNumberFormat="1" applyFont="1" applyBorder="1" applyAlignment="1">
      <alignment horizontal="center" vertical="center"/>
    </xf>
    <xf numFmtId="4" fontId="110" fillId="0" borderId="108" xfId="0" applyNumberFormat="1" applyFont="1" applyBorder="1" applyAlignment="1">
      <alignment horizontal="center" vertical="center"/>
    </xf>
    <xf numFmtId="4" fontId="37" fillId="0" borderId="13" xfId="0" applyNumberFormat="1" applyFont="1" applyBorder="1" applyAlignment="1">
      <alignment vertical="center"/>
    </xf>
    <xf numFmtId="0" fontId="37" fillId="0" borderId="13" xfId="0" applyFont="1" applyBorder="1" applyAlignment="1">
      <alignment vertical="center"/>
    </xf>
    <xf numFmtId="4" fontId="0" fillId="28" borderId="109" xfId="0" applyNumberFormat="1" applyFill="1" applyBorder="1" applyAlignment="1">
      <alignment horizontal="center" vertical="center"/>
    </xf>
    <xf numFmtId="0" fontId="0" fillId="28" borderId="47" xfId="0" applyFill="1" applyBorder="1" applyAlignment="1">
      <alignment horizontal="center" vertical="center"/>
    </xf>
    <xf numFmtId="0" fontId="0" fillId="28" borderId="110" xfId="0" applyFill="1" applyBorder="1" applyAlignment="1">
      <alignment horizontal="center" vertical="center"/>
    </xf>
    <xf numFmtId="0" fontId="48" fillId="0" borderId="13" xfId="0" applyNumberFormat="1" applyFont="1" applyBorder="1" applyAlignment="1" applyProtection="1">
      <alignment vertical="center"/>
      <protection/>
    </xf>
    <xf numFmtId="0" fontId="0" fillId="0" borderId="13" xfId="0" applyNumberFormat="1" applyFont="1" applyBorder="1" applyAlignment="1">
      <alignment vertical="center"/>
    </xf>
    <xf numFmtId="4" fontId="42" fillId="0" borderId="109" xfId="0" applyNumberFormat="1" applyFont="1" applyBorder="1" applyAlignment="1" applyProtection="1">
      <alignment vertical="center"/>
      <protection/>
    </xf>
    <xf numFmtId="4" fontId="43" fillId="0" borderId="111" xfId="0" applyNumberFormat="1" applyFont="1" applyBorder="1" applyAlignment="1">
      <alignment vertical="center"/>
    </xf>
    <xf numFmtId="0" fontId="0" fillId="0" borderId="13" xfId="0" applyFont="1" applyBorder="1" applyAlignment="1">
      <alignment vertical="center"/>
    </xf>
    <xf numFmtId="4" fontId="142" fillId="24" borderId="13" xfId="0" applyNumberFormat="1" applyFont="1" applyFill="1" applyBorder="1" applyAlignment="1" applyProtection="1">
      <alignment horizontal="center" vertical="center"/>
      <protection/>
    </xf>
    <xf numFmtId="0" fontId="0" fillId="24" borderId="13" xfId="0" applyFill="1" applyBorder="1" applyAlignment="1">
      <alignment horizontal="center" vertical="center"/>
    </xf>
    <xf numFmtId="0" fontId="104" fillId="0" borderId="13" xfId="0" applyNumberFormat="1" applyFont="1" applyBorder="1" applyAlignment="1" applyProtection="1">
      <alignment horizontal="center" vertical="center"/>
      <protection/>
    </xf>
    <xf numFmtId="0" fontId="28" fillId="0" borderId="103" xfId="0" applyFont="1" applyBorder="1" applyAlignment="1" applyProtection="1">
      <alignment horizontal="center" vertical="center" wrapText="1"/>
      <protection/>
    </xf>
    <xf numFmtId="0" fontId="0" fillId="0" borderId="104" xfId="0" applyBorder="1" applyAlignment="1" applyProtection="1">
      <alignment horizontal="center" vertical="center"/>
      <protection/>
    </xf>
    <xf numFmtId="0" fontId="0" fillId="0" borderId="105" xfId="0"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08" xfId="0" applyBorder="1" applyAlignment="1" applyProtection="1">
      <alignment horizontal="center" vertical="center"/>
      <protection/>
    </xf>
    <xf numFmtId="0" fontId="129" fillId="0" borderId="13" xfId="0" applyNumberFormat="1" applyFont="1" applyBorder="1" applyAlignment="1" applyProtection="1">
      <alignment horizontal="center" vertical="center"/>
      <protection/>
    </xf>
    <xf numFmtId="0" fontId="0" fillId="0" borderId="104" xfId="0" applyBorder="1" applyAlignment="1" applyProtection="1">
      <alignment/>
      <protection/>
    </xf>
    <xf numFmtId="0" fontId="0" fillId="0" borderId="105" xfId="0" applyBorder="1" applyAlignment="1" applyProtection="1">
      <alignment/>
      <protection/>
    </xf>
    <xf numFmtId="0" fontId="124" fillId="0" borderId="106" xfId="0" applyFont="1" applyBorder="1" applyAlignment="1" applyProtection="1">
      <alignment horizontal="center" vertical="center" wrapText="1"/>
      <protection/>
    </xf>
    <xf numFmtId="0" fontId="44" fillId="0" borderId="107" xfId="0" applyFont="1" applyBorder="1" applyAlignment="1" applyProtection="1">
      <alignment wrapText="1"/>
      <protection/>
    </xf>
    <xf numFmtId="0" fontId="0" fillId="0" borderId="108" xfId="0" applyFont="1" applyBorder="1" applyAlignment="1" applyProtection="1">
      <alignment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2">
    <dxf>
      <font>
        <color auto="1"/>
      </font>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tabColor indexed="11"/>
  </sheetPr>
  <dimension ref="A2:K48"/>
  <sheetViews>
    <sheetView workbookViewId="0" topLeftCell="A3">
      <selection activeCell="F26" sqref="F26"/>
    </sheetView>
  </sheetViews>
  <sheetFormatPr defaultColWidth="9.140625" defaultRowHeight="12.75"/>
  <cols>
    <col min="2" max="2" width="6.421875" style="0" customWidth="1"/>
    <col min="6" max="6" width="11.7109375" style="0" bestFit="1" customWidth="1"/>
  </cols>
  <sheetData>
    <row r="1" ht="13.5" thickBot="1"/>
    <row r="2" spans="2:10" ht="29.25" thickBot="1" thickTop="1">
      <c r="B2" s="158" t="s">
        <v>0</v>
      </c>
      <c r="C2" s="159"/>
      <c r="D2" s="159"/>
      <c r="E2" s="159"/>
      <c r="F2" s="159"/>
      <c r="G2" s="159"/>
      <c r="H2" s="159"/>
      <c r="I2" s="159"/>
      <c r="J2" s="160"/>
    </row>
    <row r="3" spans="5:7" ht="19.5" customHeight="1" thickTop="1">
      <c r="E3" s="163">
        <v>100</v>
      </c>
      <c r="F3" s="164"/>
      <c r="G3" s="165"/>
    </row>
    <row r="4" spans="5:7" ht="19.5" customHeight="1" thickBot="1">
      <c r="E4" s="166"/>
      <c r="F4" s="167"/>
      <c r="G4" s="168"/>
    </row>
    <row r="5" spans="2:10" ht="19.5" customHeight="1" thickTop="1">
      <c r="B5" s="137" t="s">
        <v>1</v>
      </c>
      <c r="C5" s="138"/>
      <c r="D5" s="124">
        <v>8.8</v>
      </c>
      <c r="E5" s="125"/>
      <c r="F5" s="120">
        <f>ROUND(D5+I5,2)</f>
        <v>9.15</v>
      </c>
      <c r="G5" s="137" t="s">
        <v>2</v>
      </c>
      <c r="H5" s="138"/>
      <c r="I5" s="124">
        <v>0.35</v>
      </c>
      <c r="J5" s="125"/>
    </row>
    <row r="6" spans="2:10" ht="19.5" customHeight="1" thickBot="1">
      <c r="B6" s="139"/>
      <c r="C6" s="126"/>
      <c r="D6" s="122"/>
      <c r="E6" s="123"/>
      <c r="F6" s="120"/>
      <c r="G6" s="129"/>
      <c r="H6" s="126"/>
      <c r="I6" s="122"/>
      <c r="J6" s="121"/>
    </row>
    <row r="7" spans="3:9" ht="19.5" customHeight="1" thickTop="1">
      <c r="C7" s="132">
        <v>0.088</v>
      </c>
      <c r="D7" s="133"/>
      <c r="E7" s="169">
        <f>ROUND(E3-D5-I5,2)</f>
        <v>90.85</v>
      </c>
      <c r="F7" s="169"/>
      <c r="G7" s="170"/>
      <c r="H7" s="132">
        <v>0.0035</v>
      </c>
      <c r="I7" s="133"/>
    </row>
    <row r="8" spans="3:9" ht="19.5" customHeight="1" thickBot="1">
      <c r="C8" s="130"/>
      <c r="D8" s="128"/>
      <c r="E8" s="171"/>
      <c r="F8" s="171"/>
      <c r="G8" s="172"/>
      <c r="H8" s="130"/>
      <c r="I8" s="128"/>
    </row>
    <row r="9" ht="13.5" thickTop="1"/>
    <row r="10" spans="2:10" ht="19.5" customHeight="1">
      <c r="B10" s="2"/>
      <c r="C10" s="2"/>
      <c r="D10" s="2"/>
      <c r="E10" s="155"/>
      <c r="F10" s="155"/>
      <c r="G10" s="131"/>
      <c r="H10" s="2"/>
      <c r="I10" s="2"/>
      <c r="J10" s="2"/>
    </row>
    <row r="11" spans="2:10" ht="4.5" customHeight="1">
      <c r="B11" s="2"/>
      <c r="C11" s="2"/>
      <c r="D11" s="2"/>
      <c r="E11" s="155"/>
      <c r="F11" s="155"/>
      <c r="G11" s="131"/>
      <c r="H11" s="2"/>
      <c r="I11" s="2"/>
      <c r="J11" s="2"/>
    </row>
    <row r="12" spans="1:10" ht="12.75">
      <c r="A12" s="20"/>
      <c r="B12" s="20"/>
      <c r="C12" s="20"/>
      <c r="D12" s="20"/>
      <c r="E12" s="20"/>
      <c r="F12" s="20"/>
      <c r="G12" s="20"/>
      <c r="H12" s="20"/>
      <c r="I12" s="20"/>
      <c r="J12" s="20"/>
    </row>
    <row r="13" spans="1:10" ht="19.5" customHeight="1">
      <c r="A13" s="2"/>
      <c r="B13" s="3"/>
      <c r="C13" s="4"/>
      <c r="D13" s="127"/>
      <c r="E13" s="127"/>
      <c r="F13" s="127"/>
      <c r="G13" s="127"/>
      <c r="H13" s="127"/>
      <c r="I13" s="5"/>
      <c r="J13" s="6"/>
    </row>
    <row r="14" spans="2:10" ht="19.5" customHeight="1" hidden="1">
      <c r="B14" s="7"/>
      <c r="C14" s="7"/>
      <c r="D14" s="127"/>
      <c r="E14" s="127"/>
      <c r="F14" s="127"/>
      <c r="G14" s="127"/>
      <c r="H14" s="127"/>
      <c r="I14" s="5"/>
      <c r="J14" s="6"/>
    </row>
    <row r="15" spans="2:10" ht="27.75" hidden="1">
      <c r="B15" s="7"/>
      <c r="C15" s="7"/>
      <c r="D15" s="5"/>
      <c r="E15" s="6"/>
      <c r="F15" s="1"/>
      <c r="G15" s="7"/>
      <c r="H15" s="7"/>
      <c r="I15" s="5"/>
      <c r="J15" s="6"/>
    </row>
    <row r="16" ht="13.5" thickBot="1"/>
    <row r="17" spans="2:10" ht="29.25" thickBot="1" thickTop="1">
      <c r="B17" s="158" t="s">
        <v>3</v>
      </c>
      <c r="C17" s="159"/>
      <c r="D17" s="159"/>
      <c r="E17" s="159"/>
      <c r="F17" s="159"/>
      <c r="G17" s="159"/>
      <c r="H17" s="159"/>
      <c r="I17" s="159"/>
      <c r="J17" s="160"/>
    </row>
    <row r="18" spans="2:10" ht="19.5" customHeight="1" thickTop="1">
      <c r="B18" s="137" t="s">
        <v>1</v>
      </c>
      <c r="C18" s="138"/>
      <c r="D18" s="141">
        <v>0.242</v>
      </c>
      <c r="E18" s="142"/>
      <c r="G18" s="173" t="s">
        <v>4</v>
      </c>
      <c r="H18" s="173"/>
      <c r="I18" s="132">
        <v>0.085</v>
      </c>
      <c r="J18" s="133"/>
    </row>
    <row r="19" spans="2:10" ht="19.5" customHeight="1" thickBot="1">
      <c r="B19" s="139"/>
      <c r="C19" s="140"/>
      <c r="D19" s="143"/>
      <c r="E19" s="144"/>
      <c r="G19" s="174"/>
      <c r="H19" s="174"/>
      <c r="I19" s="130"/>
      <c r="J19" s="128"/>
    </row>
    <row r="20" spans="2:10" ht="26.25" thickBot="1" thickTop="1">
      <c r="B20" s="8"/>
      <c r="C20" s="9"/>
      <c r="D20" s="150">
        <v>24.2</v>
      </c>
      <c r="E20" s="151"/>
      <c r="F20" s="22">
        <f>ROUND(E3+D20+I20,2)</f>
        <v>132.7</v>
      </c>
      <c r="I20" s="150">
        <v>8.5</v>
      </c>
      <c r="J20" s="151"/>
    </row>
    <row r="21" spans="4:5" ht="25.5" thickTop="1">
      <c r="D21" s="10"/>
      <c r="E21" s="11"/>
    </row>
    <row r="22" ht="13.5" thickBot="1">
      <c r="E22" s="12"/>
    </row>
    <row r="23" spans="1:11" ht="19.5" customHeight="1" thickTop="1">
      <c r="A23" s="118" t="s">
        <v>5</v>
      </c>
      <c r="B23" s="118"/>
      <c r="C23" s="118"/>
      <c r="D23" s="153" t="s">
        <v>298</v>
      </c>
      <c r="E23" s="153"/>
      <c r="G23" s="118" t="s">
        <v>6</v>
      </c>
      <c r="H23" s="118"/>
      <c r="I23" s="118"/>
      <c r="J23" s="153" t="s">
        <v>157</v>
      </c>
      <c r="K23" s="153"/>
    </row>
    <row r="24" spans="1:11" ht="19.5" customHeight="1" thickBot="1">
      <c r="A24" s="117"/>
      <c r="B24" s="117"/>
      <c r="C24" s="117"/>
      <c r="D24" s="154"/>
      <c r="E24" s="154"/>
      <c r="G24" s="117"/>
      <c r="H24" s="117"/>
      <c r="I24" s="117"/>
      <c r="J24" s="154"/>
      <c r="K24" s="154"/>
    </row>
    <row r="25" ht="14.25" thickBot="1" thickTop="1"/>
    <row r="26" spans="1:11" ht="19.5" customHeight="1" thickTop="1">
      <c r="A26" s="161" t="s">
        <v>7</v>
      </c>
      <c r="B26" s="161"/>
      <c r="C26" s="161"/>
      <c r="D26" s="153">
        <v>2014</v>
      </c>
      <c r="E26" s="153"/>
      <c r="G26" s="161" t="s">
        <v>8</v>
      </c>
      <c r="H26" s="161"/>
      <c r="I26" s="161"/>
      <c r="J26" s="153">
        <v>2013</v>
      </c>
      <c r="K26" s="153"/>
    </row>
    <row r="27" spans="1:11" ht="19.5" customHeight="1" thickBot="1">
      <c r="A27" s="162"/>
      <c r="B27" s="162"/>
      <c r="C27" s="162"/>
      <c r="D27" s="154"/>
      <c r="E27" s="154"/>
      <c r="G27" s="162"/>
      <c r="H27" s="162"/>
      <c r="I27" s="162"/>
      <c r="J27" s="154"/>
      <c r="K27" s="154"/>
    </row>
    <row r="28" ht="14.25" thickBot="1" thickTop="1"/>
    <row r="29" spans="1:11" ht="21.75" thickBot="1" thickTop="1">
      <c r="A29" s="148" t="s">
        <v>9</v>
      </c>
      <c r="B29" s="148"/>
      <c r="C29" s="148"/>
      <c r="D29" s="152">
        <v>0.27</v>
      </c>
      <c r="E29" s="152"/>
      <c r="G29" s="116" t="s">
        <v>65</v>
      </c>
      <c r="H29" s="156"/>
      <c r="I29" s="157"/>
      <c r="J29" s="184">
        <v>0.18</v>
      </c>
      <c r="K29" s="185"/>
    </row>
    <row r="30" spans="1:11" ht="21.75" thickBot="1" thickTop="1">
      <c r="A30" s="148"/>
      <c r="B30" s="148"/>
      <c r="C30" s="148"/>
      <c r="D30" s="152"/>
      <c r="E30" s="152"/>
      <c r="G30" s="186" t="s">
        <v>49</v>
      </c>
      <c r="H30" s="187"/>
      <c r="I30" s="188"/>
      <c r="J30" s="192">
        <v>0.009</v>
      </c>
      <c r="K30" s="193"/>
    </row>
    <row r="31" spans="1:11" ht="21.75" thickBot="1" thickTop="1">
      <c r="A31" s="149"/>
      <c r="B31" s="149"/>
      <c r="C31" s="149"/>
      <c r="D31" s="152">
        <v>0.23</v>
      </c>
      <c r="E31" s="152"/>
      <c r="G31" s="189" t="s">
        <v>91</v>
      </c>
      <c r="H31" s="190"/>
      <c r="I31" s="191"/>
      <c r="J31" s="194">
        <v>0.005</v>
      </c>
      <c r="K31" s="195"/>
    </row>
    <row r="32" spans="1:11" ht="21.75" thickBot="1" thickTop="1">
      <c r="A32" s="149"/>
      <c r="B32" s="149"/>
      <c r="C32" s="149"/>
      <c r="D32" s="152"/>
      <c r="E32" s="152"/>
      <c r="G32" s="145" t="s">
        <v>90</v>
      </c>
      <c r="H32" s="145"/>
      <c r="I32" s="145"/>
      <c r="J32" s="146">
        <v>0</v>
      </c>
      <c r="K32" s="147"/>
    </row>
    <row r="33" spans="7:11" ht="21.75" thickBot="1" thickTop="1">
      <c r="G33" s="145" t="s">
        <v>48</v>
      </c>
      <c r="H33" s="145"/>
      <c r="I33" s="145"/>
      <c r="J33" s="146">
        <v>0</v>
      </c>
      <c r="K33" s="147"/>
    </row>
    <row r="34" spans="4:11" ht="14.25" customHeight="1" thickBot="1" thickTop="1">
      <c r="D34" s="175" t="s">
        <v>12</v>
      </c>
      <c r="E34" s="176"/>
      <c r="F34" s="176"/>
      <c r="G34" s="177"/>
      <c r="H34" s="136">
        <v>50</v>
      </c>
      <c r="I34" s="136"/>
      <c r="J34" s="134" t="s">
        <v>13</v>
      </c>
      <c r="K34" s="135"/>
    </row>
    <row r="35" spans="1:11" ht="14.25" customHeight="1" thickBot="1" thickTop="1">
      <c r="A35" s="119" t="s">
        <v>43</v>
      </c>
      <c r="B35" s="119"/>
      <c r="C35" s="17">
        <v>100</v>
      </c>
      <c r="D35" s="178"/>
      <c r="E35" s="179"/>
      <c r="F35" s="179"/>
      <c r="G35" s="180"/>
      <c r="H35" s="136"/>
      <c r="I35" s="136"/>
      <c r="J35" s="134"/>
      <c r="K35" s="135"/>
    </row>
    <row r="36" spans="1:11" ht="14.25" customHeight="1" thickBot="1" thickTop="1">
      <c r="A36" s="119" t="s">
        <v>11</v>
      </c>
      <c r="B36" s="119"/>
      <c r="C36" s="17">
        <v>28.556</v>
      </c>
      <c r="D36" s="178"/>
      <c r="E36" s="179"/>
      <c r="F36" s="179"/>
      <c r="G36" s="180"/>
      <c r="H36" s="136">
        <v>35</v>
      </c>
      <c r="I36" s="136"/>
      <c r="J36" s="134" t="s">
        <v>14</v>
      </c>
      <c r="K36" s="135"/>
    </row>
    <row r="37" spans="1:11" ht="14.25" customHeight="1" thickBot="1" thickTop="1">
      <c r="A37" s="119" t="s">
        <v>41</v>
      </c>
      <c r="B37" s="119"/>
      <c r="C37" s="17">
        <v>7.68</v>
      </c>
      <c r="D37" s="178"/>
      <c r="E37" s="179"/>
      <c r="F37" s="179"/>
      <c r="G37" s="180"/>
      <c r="H37" s="136"/>
      <c r="I37" s="136"/>
      <c r="J37" s="134"/>
      <c r="K37" s="135"/>
    </row>
    <row r="38" spans="1:11" ht="14.25" thickBot="1" thickTop="1">
      <c r="A38" s="119" t="s">
        <v>19</v>
      </c>
      <c r="B38" s="119"/>
      <c r="C38" s="17">
        <v>8.5</v>
      </c>
      <c r="D38" s="178"/>
      <c r="E38" s="179"/>
      <c r="F38" s="179"/>
      <c r="G38" s="180"/>
      <c r="H38" s="136">
        <v>17.5</v>
      </c>
      <c r="I38" s="136"/>
      <c r="J38" s="134" t="s">
        <v>15</v>
      </c>
      <c r="K38" s="135"/>
    </row>
    <row r="39" spans="1:11" ht="14.25" thickBot="1" thickTop="1">
      <c r="A39" s="119" t="s">
        <v>42</v>
      </c>
      <c r="B39" s="119"/>
      <c r="C39" s="17">
        <v>1.61</v>
      </c>
      <c r="D39" s="178"/>
      <c r="E39" s="179"/>
      <c r="F39" s="179"/>
      <c r="G39" s="180"/>
      <c r="H39" s="136"/>
      <c r="I39" s="136"/>
      <c r="J39" s="134"/>
      <c r="K39" s="135"/>
    </row>
    <row r="40" spans="1:11" ht="16.5" thickBot="1" thickTop="1">
      <c r="A40" s="198">
        <f>ROUND(C35+C36+C37+C38+C39,3)</f>
        <v>146.346</v>
      </c>
      <c r="B40" s="198"/>
      <c r="C40" s="199"/>
      <c r="D40" s="178"/>
      <c r="E40" s="179"/>
      <c r="F40" s="179"/>
      <c r="G40" s="180"/>
      <c r="H40" s="136">
        <v>16.5</v>
      </c>
      <c r="I40" s="136"/>
      <c r="J40" s="134" t="s">
        <v>16</v>
      </c>
      <c r="K40" s="135"/>
    </row>
    <row r="41" spans="1:11" ht="14.25" thickBot="1" thickTop="1">
      <c r="A41" s="119" t="s">
        <v>43</v>
      </c>
      <c r="B41" s="119"/>
      <c r="C41" s="21">
        <v>100</v>
      </c>
      <c r="D41" s="178"/>
      <c r="E41" s="179"/>
      <c r="F41" s="179"/>
      <c r="G41" s="180"/>
      <c r="H41" s="136"/>
      <c r="I41" s="136"/>
      <c r="J41" s="134"/>
      <c r="K41" s="135"/>
    </row>
    <row r="42" spans="1:11" ht="14.25" thickBot="1" thickTop="1">
      <c r="A42" s="119" t="s">
        <v>11</v>
      </c>
      <c r="B42" s="119"/>
      <c r="C42" s="21">
        <v>24.2</v>
      </c>
      <c r="D42" s="178"/>
      <c r="E42" s="179"/>
      <c r="F42" s="179"/>
      <c r="G42" s="180"/>
      <c r="H42" s="136">
        <v>14.5</v>
      </c>
      <c r="I42" s="136"/>
      <c r="J42" s="134" t="s">
        <v>17</v>
      </c>
      <c r="K42" s="135"/>
    </row>
    <row r="43" spans="1:11" ht="14.25" thickBot="1" thickTop="1">
      <c r="A43" s="119" t="s">
        <v>19</v>
      </c>
      <c r="B43" s="119"/>
      <c r="C43" s="21">
        <v>8.5</v>
      </c>
      <c r="D43" s="178"/>
      <c r="E43" s="179"/>
      <c r="F43" s="179"/>
      <c r="G43" s="180"/>
      <c r="H43" s="136"/>
      <c r="I43" s="136"/>
      <c r="J43" s="134"/>
      <c r="K43" s="135"/>
    </row>
    <row r="44" spans="1:11" ht="16.5" thickBot="1" thickTop="1">
      <c r="A44" s="196">
        <f>ROUND(C41+C42+C43,3)</f>
        <v>132.7</v>
      </c>
      <c r="B44" s="196"/>
      <c r="C44" s="197"/>
      <c r="D44" s="178"/>
      <c r="E44" s="179"/>
      <c r="F44" s="179"/>
      <c r="G44" s="180"/>
      <c r="H44" s="136">
        <v>12.5</v>
      </c>
      <c r="I44" s="136"/>
      <c r="J44" s="134" t="s">
        <v>18</v>
      </c>
      <c r="K44" s="135"/>
    </row>
    <row r="45" spans="4:11" ht="14.25" thickBot="1" thickTop="1">
      <c r="D45" s="181"/>
      <c r="E45" s="182"/>
      <c r="F45" s="182"/>
      <c r="G45" s="183"/>
      <c r="H45" s="136"/>
      <c r="I45" s="136"/>
      <c r="J45" s="134"/>
      <c r="K45" s="135"/>
    </row>
    <row r="46" spans="1:3" ht="13.5" thickTop="1">
      <c r="A46" s="119" t="s">
        <v>11</v>
      </c>
      <c r="B46" s="119"/>
      <c r="C46" s="17">
        <v>10.384</v>
      </c>
    </row>
    <row r="47" spans="1:3" ht="12.75">
      <c r="A47" s="119" t="s">
        <v>89</v>
      </c>
      <c r="B47" s="119"/>
      <c r="C47" s="17">
        <v>0.35</v>
      </c>
    </row>
    <row r="48" spans="1:3" ht="15">
      <c r="A48" s="200">
        <f>ROUND(C45+C46+C47,3)</f>
        <v>10.734</v>
      </c>
      <c r="B48" s="200"/>
      <c r="C48" s="200"/>
    </row>
  </sheetData>
  <sheetProtection sheet="1" objects="1" scenarios="1"/>
  <mergeCells count="66">
    <mergeCell ref="A47:B47"/>
    <mergeCell ref="A44:C44"/>
    <mergeCell ref="A40:C40"/>
    <mergeCell ref="A48:C48"/>
    <mergeCell ref="A41:B41"/>
    <mergeCell ref="A42:B42"/>
    <mergeCell ref="A43:B43"/>
    <mergeCell ref="A35:B35"/>
    <mergeCell ref="A38:B38"/>
    <mergeCell ref="A39:B39"/>
    <mergeCell ref="A46:B46"/>
    <mergeCell ref="J29:K29"/>
    <mergeCell ref="G30:I30"/>
    <mergeCell ref="G31:I31"/>
    <mergeCell ref="J30:K30"/>
    <mergeCell ref="J31:K31"/>
    <mergeCell ref="H42:I43"/>
    <mergeCell ref="G18:H19"/>
    <mergeCell ref="D34:G45"/>
    <mergeCell ref="H38:I39"/>
    <mergeCell ref="H44:I45"/>
    <mergeCell ref="I18:J19"/>
    <mergeCell ref="J42:K43"/>
    <mergeCell ref="J44:K45"/>
    <mergeCell ref="J34:K35"/>
    <mergeCell ref="J36:K37"/>
    <mergeCell ref="B2:J2"/>
    <mergeCell ref="A26:C27"/>
    <mergeCell ref="G26:I27"/>
    <mergeCell ref="D26:E27"/>
    <mergeCell ref="E3:G4"/>
    <mergeCell ref="E7:G8"/>
    <mergeCell ref="B17:J17"/>
    <mergeCell ref="B5:C6"/>
    <mergeCell ref="J23:K24"/>
    <mergeCell ref="A23:C24"/>
    <mergeCell ref="I5:J6"/>
    <mergeCell ref="H7:I8"/>
    <mergeCell ref="A37:B37"/>
    <mergeCell ref="G32:I32"/>
    <mergeCell ref="G23:I24"/>
    <mergeCell ref="D23:E24"/>
    <mergeCell ref="H36:I37"/>
    <mergeCell ref="G29:I29"/>
    <mergeCell ref="J32:K32"/>
    <mergeCell ref="A36:B36"/>
    <mergeCell ref="E10:G11"/>
    <mergeCell ref="C7:D8"/>
    <mergeCell ref="G5:H6"/>
    <mergeCell ref="D13:H14"/>
    <mergeCell ref="D5:E6"/>
    <mergeCell ref="F5:F6"/>
    <mergeCell ref="B18:C19"/>
    <mergeCell ref="D18:E19"/>
    <mergeCell ref="G33:I33"/>
    <mergeCell ref="J33:K33"/>
    <mergeCell ref="A29:C32"/>
    <mergeCell ref="D20:E20"/>
    <mergeCell ref="I20:J20"/>
    <mergeCell ref="D29:E30"/>
    <mergeCell ref="D31:E32"/>
    <mergeCell ref="J26:K27"/>
    <mergeCell ref="J38:K39"/>
    <mergeCell ref="J40:K41"/>
    <mergeCell ref="H40:I41"/>
    <mergeCell ref="H34:I35"/>
  </mergeCells>
  <printOptions horizontalCentered="1" verticalCentered="1"/>
  <pageMargins left="0" right="0" top="0" bottom="0" header="0" footer="0"/>
  <pageSetup orientation="portrait" paperSize="9" r:id="rId1"/>
</worksheet>
</file>

<file path=xl/worksheets/sheet10.xml><?xml version="1.0" encoding="utf-8"?>
<worksheet xmlns="http://schemas.openxmlformats.org/spreadsheetml/2006/main" xmlns:r="http://schemas.openxmlformats.org/officeDocument/2006/relationships">
  <sheetPr codeName="Foglio35">
    <tabColor indexed="51"/>
  </sheetPr>
  <dimension ref="A1:AK26"/>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3</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26" ht="12.75">
      <c r="A26"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1.xml><?xml version="1.0" encoding="utf-8"?>
<worksheet xmlns="http://schemas.openxmlformats.org/spreadsheetml/2006/main" xmlns:r="http://schemas.openxmlformats.org/officeDocument/2006/relationships">
  <sheetPr codeName="Foglio34">
    <tabColor indexed="51"/>
  </sheetPr>
  <dimension ref="A1:AK42"/>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4</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42" ht="12.75">
      <c r="A42"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2.xml><?xml version="1.0" encoding="utf-8"?>
<worksheet xmlns="http://schemas.openxmlformats.org/spreadsheetml/2006/main" xmlns:r="http://schemas.openxmlformats.org/officeDocument/2006/relationships">
  <sheetPr codeName="Foglio33">
    <tabColor indexed="51"/>
  </sheetPr>
  <dimension ref="A1:AK24"/>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5</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3.xml><?xml version="1.0" encoding="utf-8"?>
<worksheet xmlns="http://schemas.openxmlformats.org/spreadsheetml/2006/main" xmlns:r="http://schemas.openxmlformats.org/officeDocument/2006/relationships">
  <sheetPr codeName="Foglio32">
    <tabColor indexed="51"/>
  </sheetPr>
  <dimension ref="A1:AK24"/>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6</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4.xml><?xml version="1.0" encoding="utf-8"?>
<worksheet xmlns="http://schemas.openxmlformats.org/spreadsheetml/2006/main" xmlns:r="http://schemas.openxmlformats.org/officeDocument/2006/relationships">
  <sheetPr codeName="Foglio31">
    <tabColor indexed="51"/>
  </sheetPr>
  <dimension ref="A1:AK35"/>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7</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35" ht="12.75">
      <c r="A35"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5.xml><?xml version="1.0" encoding="utf-8"?>
<worksheet xmlns="http://schemas.openxmlformats.org/spreadsheetml/2006/main" xmlns:r="http://schemas.openxmlformats.org/officeDocument/2006/relationships">
  <sheetPr codeName="Foglio30">
    <tabColor indexed="51"/>
  </sheetPr>
  <dimension ref="A1:AK24"/>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8</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6.xml><?xml version="1.0" encoding="utf-8"?>
<worksheet xmlns="http://schemas.openxmlformats.org/spreadsheetml/2006/main" xmlns:r="http://schemas.openxmlformats.org/officeDocument/2006/relationships">
  <sheetPr codeName="Foglio29">
    <tabColor indexed="51"/>
  </sheetPr>
  <dimension ref="A1:AK32"/>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9</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32" ht="12.75">
      <c r="A32"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7.xml><?xml version="1.0" encoding="utf-8"?>
<worksheet xmlns="http://schemas.openxmlformats.org/spreadsheetml/2006/main" xmlns:r="http://schemas.openxmlformats.org/officeDocument/2006/relationships">
  <sheetPr codeName="Foglio28">
    <tabColor indexed="51"/>
  </sheetPr>
  <dimension ref="A1:AK40"/>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10</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40" ht="12.75">
      <c r="A40"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8.xml><?xml version="1.0" encoding="utf-8"?>
<worksheet xmlns="http://schemas.openxmlformats.org/spreadsheetml/2006/main" xmlns:r="http://schemas.openxmlformats.org/officeDocument/2006/relationships">
  <sheetPr codeName="Foglio27">
    <tabColor indexed="51"/>
  </sheetPr>
  <dimension ref="A1:AK34"/>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11</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34" ht="12.75">
      <c r="A34"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19.xml><?xml version="1.0" encoding="utf-8"?>
<worksheet xmlns="http://schemas.openxmlformats.org/spreadsheetml/2006/main" xmlns:r="http://schemas.openxmlformats.org/officeDocument/2006/relationships">
  <sheetPr codeName="Foglio26">
    <tabColor indexed="51"/>
  </sheetPr>
  <dimension ref="A1:AK27"/>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12</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27" ht="12.75">
      <c r="A27" t="s">
        <v>30</v>
      </c>
    </row>
  </sheetData>
  <sheetProtection sheet="1" objects="1" scenarios="1"/>
  <mergeCells count="121">
    <mergeCell ref="U19:AK22"/>
    <mergeCell ref="A24:I24"/>
    <mergeCell ref="J24:O24"/>
    <mergeCell ref="AB24:AK24"/>
    <mergeCell ref="P24:AA24"/>
    <mergeCell ref="P19:T19"/>
    <mergeCell ref="P20:T20"/>
    <mergeCell ref="P21:T21"/>
    <mergeCell ref="P22:T22"/>
    <mergeCell ref="I19:O19"/>
    <mergeCell ref="I20:O20"/>
    <mergeCell ref="I21:O21"/>
    <mergeCell ref="I22:O22"/>
    <mergeCell ref="A4:G4"/>
    <mergeCell ref="H4:K4"/>
    <mergeCell ref="L4:AK4"/>
    <mergeCell ref="A19:H22"/>
    <mergeCell ref="Z13:AE13"/>
    <mergeCell ref="AF13:AK13"/>
    <mergeCell ref="B17:H17"/>
    <mergeCell ref="I17:M17"/>
    <mergeCell ref="N17:O17"/>
    <mergeCell ref="P17:Q17"/>
    <mergeCell ref="R17:T17"/>
    <mergeCell ref="U17:Y17"/>
    <mergeCell ref="Z17:AE17"/>
    <mergeCell ref="AF17:AK17"/>
    <mergeCell ref="N13:O13"/>
    <mergeCell ref="P13:Q13"/>
    <mergeCell ref="R13:T13"/>
    <mergeCell ref="U13:Y13"/>
    <mergeCell ref="Z14:AB14"/>
    <mergeCell ref="AC14:AE14"/>
    <mergeCell ref="AF14:AK14"/>
    <mergeCell ref="R14:T14"/>
    <mergeCell ref="R15:T15"/>
    <mergeCell ref="R9:T9"/>
    <mergeCell ref="U9:Y9"/>
    <mergeCell ref="U14:Y14"/>
    <mergeCell ref="Z9:AE9"/>
    <mergeCell ref="AF9:AK9"/>
    <mergeCell ref="P9:Q9"/>
    <mergeCell ref="N10:O10"/>
    <mergeCell ref="P10:Q10"/>
    <mergeCell ref="B10:D10"/>
    <mergeCell ref="AF6:AK8"/>
    <mergeCell ref="Z11:AB11"/>
    <mergeCell ref="AF12:AK12"/>
    <mergeCell ref="Z12:AB12"/>
    <mergeCell ref="AF10:AK10"/>
    <mergeCell ref="AC11:AE11"/>
    <mergeCell ref="AC12:AE12"/>
    <mergeCell ref="AF11:AK11"/>
    <mergeCell ref="U12:Y12"/>
    <mergeCell ref="N7:O7"/>
    <mergeCell ref="N6:T6"/>
    <mergeCell ref="P7:Q7"/>
    <mergeCell ref="R7:T7"/>
    <mergeCell ref="N8:O8"/>
    <mergeCell ref="U11:Y11"/>
    <mergeCell ref="U6:Y8"/>
    <mergeCell ref="N14:O14"/>
    <mergeCell ref="R11:T11"/>
    <mergeCell ref="R12:T12"/>
    <mergeCell ref="P8:Q8"/>
    <mergeCell ref="P14:Q14"/>
    <mergeCell ref="P11:Q11"/>
    <mergeCell ref="P12:Q12"/>
    <mergeCell ref="L1:AK1"/>
    <mergeCell ref="L2:AK2"/>
    <mergeCell ref="R10:T10"/>
    <mergeCell ref="Z6:AE8"/>
    <mergeCell ref="I10:M10"/>
    <mergeCell ref="I6:M8"/>
    <mergeCell ref="U10:Y10"/>
    <mergeCell ref="Z10:AB10"/>
    <mergeCell ref="AC10:AE10"/>
    <mergeCell ref="R8:T8"/>
    <mergeCell ref="A6:A8"/>
    <mergeCell ref="E11:H11"/>
    <mergeCell ref="B11:D11"/>
    <mergeCell ref="A1:K1"/>
    <mergeCell ref="A2:K2"/>
    <mergeCell ref="B6:D8"/>
    <mergeCell ref="E6:H8"/>
    <mergeCell ref="A9:A12"/>
    <mergeCell ref="I9:M9"/>
    <mergeCell ref="I12:M12"/>
    <mergeCell ref="E10:H10"/>
    <mergeCell ref="I11:M11"/>
    <mergeCell ref="N11:O11"/>
    <mergeCell ref="N12:O12"/>
    <mergeCell ref="B9:H9"/>
    <mergeCell ref="N9:O9"/>
    <mergeCell ref="B16:D16"/>
    <mergeCell ref="E16:H16"/>
    <mergeCell ref="I16:M16"/>
    <mergeCell ref="N15:O15"/>
    <mergeCell ref="N16:O16"/>
    <mergeCell ref="B12:D12"/>
    <mergeCell ref="E12:H12"/>
    <mergeCell ref="E14:H14"/>
    <mergeCell ref="B14:D14"/>
    <mergeCell ref="U15:Y15"/>
    <mergeCell ref="Z15:AB15"/>
    <mergeCell ref="A13:A16"/>
    <mergeCell ref="B13:H13"/>
    <mergeCell ref="I13:M13"/>
    <mergeCell ref="B15:D15"/>
    <mergeCell ref="E15:H15"/>
    <mergeCell ref="I15:M15"/>
    <mergeCell ref="I14:M14"/>
    <mergeCell ref="AF15:AK15"/>
    <mergeCell ref="Z16:AB16"/>
    <mergeCell ref="AC16:AE16"/>
    <mergeCell ref="AF16:AK16"/>
    <mergeCell ref="P16:Q16"/>
    <mergeCell ref="R16:T16"/>
    <mergeCell ref="U16:Y16"/>
    <mergeCell ref="AC15:AE15"/>
    <mergeCell ref="P15:Q15"/>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xml><?xml version="1.0" encoding="utf-8"?>
<worksheet xmlns="http://schemas.openxmlformats.org/spreadsheetml/2006/main" xmlns:r="http://schemas.openxmlformats.org/officeDocument/2006/relationships">
  <sheetPr>
    <tabColor indexed="51"/>
  </sheetPr>
  <dimension ref="A9:K12"/>
  <sheetViews>
    <sheetView tabSelected="1" workbookViewId="0" topLeftCell="A1">
      <selection activeCell="E14" sqref="E14"/>
    </sheetView>
  </sheetViews>
  <sheetFormatPr defaultColWidth="9.140625" defaultRowHeight="12.75"/>
  <sheetData>
    <row r="9" spans="1:11" ht="33.75">
      <c r="A9" s="201" t="s">
        <v>167</v>
      </c>
      <c r="B9" s="201"/>
      <c r="C9" s="201"/>
      <c r="D9" s="201"/>
      <c r="E9" s="201"/>
      <c r="F9" s="201"/>
      <c r="G9" s="201"/>
      <c r="H9" s="201"/>
      <c r="I9" s="201"/>
      <c r="J9" s="202"/>
      <c r="K9" s="202"/>
    </row>
    <row r="10" spans="1:11" ht="42.75">
      <c r="A10" s="203" t="s">
        <v>168</v>
      </c>
      <c r="B10" s="203"/>
      <c r="C10" s="203"/>
      <c r="D10" s="203"/>
      <c r="E10" s="203"/>
      <c r="F10" s="203"/>
      <c r="G10" s="203"/>
      <c r="H10" s="203"/>
      <c r="I10" s="203"/>
      <c r="J10" s="204"/>
      <c r="K10" s="204"/>
    </row>
    <row r="12" spans="1:11" ht="33.75">
      <c r="A12" s="205" t="s">
        <v>299</v>
      </c>
      <c r="B12" s="205"/>
      <c r="C12" s="205"/>
      <c r="D12" s="205"/>
      <c r="E12" s="205"/>
      <c r="F12" s="205"/>
      <c r="G12" s="205"/>
      <c r="H12" s="205"/>
      <c r="I12" s="205"/>
      <c r="J12" s="202"/>
      <c r="K12" s="202"/>
    </row>
  </sheetData>
  <sheetProtection sheet="1" objects="1" scenarios="1"/>
  <mergeCells count="3">
    <mergeCell ref="A9:K9"/>
    <mergeCell ref="A10:K10"/>
    <mergeCell ref="A12:K12"/>
  </mergeCells>
  <printOptions/>
  <pageMargins left="0" right="0" top="0.984251968503937" bottom="0.984251968503937" header="0.5118110236220472" footer="0.5118110236220472"/>
  <pageSetup orientation="portrait" paperSize="9" r:id="rId1"/>
</worksheet>
</file>

<file path=xl/worksheets/sheet20.xml><?xml version="1.0" encoding="utf-8"?>
<worksheet xmlns="http://schemas.openxmlformats.org/spreadsheetml/2006/main" xmlns:r="http://schemas.openxmlformats.org/officeDocument/2006/relationships">
  <sheetPr codeName="Foglio25">
    <tabColor indexed="51"/>
  </sheetPr>
  <dimension ref="A1:AK24"/>
  <sheetViews>
    <sheetView workbookViewId="0" topLeftCell="A1">
      <selection activeCell="L4" sqref="L4:A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13</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1.xml><?xml version="1.0" encoding="utf-8"?>
<worksheet xmlns="http://schemas.openxmlformats.org/spreadsheetml/2006/main" xmlns:r="http://schemas.openxmlformats.org/officeDocument/2006/relationships">
  <sheetPr codeName="Foglio24">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14</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2.xml><?xml version="1.0" encoding="utf-8"?>
<worksheet xmlns="http://schemas.openxmlformats.org/spreadsheetml/2006/main" xmlns:r="http://schemas.openxmlformats.org/officeDocument/2006/relationships">
  <sheetPr codeName="Foglio8">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15</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3.xml><?xml version="1.0" encoding="utf-8"?>
<worksheet xmlns="http://schemas.openxmlformats.org/spreadsheetml/2006/main" xmlns:r="http://schemas.openxmlformats.org/officeDocument/2006/relationships">
  <sheetPr codeName="Foglio9">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16</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4.xml><?xml version="1.0" encoding="utf-8"?>
<worksheet xmlns="http://schemas.openxmlformats.org/spreadsheetml/2006/main" xmlns:r="http://schemas.openxmlformats.org/officeDocument/2006/relationships">
  <sheetPr codeName="Foglio10">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17</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5.xml><?xml version="1.0" encoding="utf-8"?>
<worksheet xmlns="http://schemas.openxmlformats.org/spreadsheetml/2006/main" xmlns:r="http://schemas.openxmlformats.org/officeDocument/2006/relationships">
  <sheetPr codeName="Foglio11">
    <tabColor indexed="51"/>
  </sheetPr>
  <dimension ref="A1:AK26"/>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18</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35.25" customHeight="1" thickTop="1"/>
    <row r="26" ht="35.25" customHeight="1">
      <c r="A26" t="s">
        <v>30</v>
      </c>
    </row>
    <row r="27" ht="35.25" customHeight="1"/>
    <row r="28" ht="35.25" customHeight="1"/>
    <row r="29" ht="35.25" customHeight="1"/>
    <row r="30" ht="35.25" customHeight="1"/>
    <row r="31" ht="35.25" customHeight="1"/>
    <row r="32" ht="35.25" customHeight="1"/>
    <row r="33" ht="35.25" customHeight="1"/>
    <row r="34" ht="35.25" customHeight="1"/>
    <row r="35" ht="35.25" customHeight="1"/>
    <row r="36" ht="35.25" customHeight="1"/>
    <row r="37" ht="35.25" customHeight="1"/>
    <row r="38" ht="35.25" customHeight="1"/>
    <row r="39" ht="35.25" customHeight="1"/>
    <row r="40" ht="35.25" customHeight="1"/>
    <row r="41" ht="35.25" customHeight="1"/>
    <row r="42" ht="35.25" customHeight="1"/>
    <row r="43" ht="35.25" customHeight="1"/>
    <row r="44" ht="35.25" customHeight="1"/>
    <row r="45" ht="35.25" customHeight="1"/>
    <row r="46" ht="35.25" customHeight="1"/>
    <row r="47" ht="35.25" customHeight="1"/>
    <row r="48" ht="35.25" customHeight="1"/>
    <row r="49" ht="35.25" customHeight="1"/>
    <row r="50" ht="35.25" customHeight="1"/>
    <row r="51" ht="35.25" customHeight="1"/>
    <row r="52" ht="35.25" customHeight="1"/>
    <row r="53" ht="35.25" customHeight="1"/>
    <row r="54" ht="35.25" customHeight="1"/>
    <row r="55" ht="35.25" customHeight="1"/>
    <row r="56" ht="35.25" customHeight="1"/>
    <row r="57" ht="35.25" customHeight="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6.xml><?xml version="1.0" encoding="utf-8"?>
<worksheet xmlns="http://schemas.openxmlformats.org/spreadsheetml/2006/main" xmlns:r="http://schemas.openxmlformats.org/officeDocument/2006/relationships">
  <sheetPr codeName="Foglio12">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19</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7.xml><?xml version="1.0" encoding="utf-8"?>
<worksheet xmlns="http://schemas.openxmlformats.org/spreadsheetml/2006/main" xmlns:r="http://schemas.openxmlformats.org/officeDocument/2006/relationships">
  <sheetPr codeName="Foglio13">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20</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8.xml><?xml version="1.0" encoding="utf-8"?>
<worksheet xmlns="http://schemas.openxmlformats.org/spreadsheetml/2006/main" xmlns:r="http://schemas.openxmlformats.org/officeDocument/2006/relationships">
  <sheetPr codeName="Foglio14">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21</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29.xml><?xml version="1.0" encoding="utf-8"?>
<worksheet xmlns="http://schemas.openxmlformats.org/spreadsheetml/2006/main" xmlns:r="http://schemas.openxmlformats.org/officeDocument/2006/relationships">
  <sheetPr codeName="Foglio15">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22</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xml><?xml version="1.0" encoding="utf-8"?>
<worksheet xmlns="http://schemas.openxmlformats.org/spreadsheetml/2006/main" xmlns:r="http://schemas.openxmlformats.org/officeDocument/2006/relationships">
  <sheetPr>
    <tabColor indexed="14"/>
  </sheetPr>
  <dimension ref="A1:Z42"/>
  <sheetViews>
    <sheetView workbookViewId="0" topLeftCell="A1">
      <selection activeCell="A31" sqref="A31:M31"/>
    </sheetView>
  </sheetViews>
  <sheetFormatPr defaultColWidth="9.140625" defaultRowHeight="12.75"/>
  <cols>
    <col min="1" max="12" width="3.7109375" style="0" customWidth="1"/>
    <col min="13" max="13" width="2.57421875" style="0" customWidth="1"/>
    <col min="14" max="18" width="3.7109375" style="0" customWidth="1"/>
    <col min="19" max="19" width="5.8515625" style="0" customWidth="1"/>
    <col min="20" max="25" width="3.7109375" style="0" customWidth="1"/>
    <col min="26" max="26" width="4.140625" style="0" customWidth="1"/>
    <col min="27" max="45" width="3.7109375" style="0" customWidth="1"/>
  </cols>
  <sheetData>
    <row r="1" spans="1:26" ht="29.25" customHeight="1">
      <c r="A1" s="276">
        <f>Foglio0!J26</f>
        <v>2013</v>
      </c>
      <c r="B1" s="277"/>
      <c r="C1" s="277"/>
      <c r="D1" s="277"/>
      <c r="E1" s="278"/>
      <c r="F1" s="281" t="s">
        <v>170</v>
      </c>
      <c r="G1" s="282"/>
      <c r="H1" s="282"/>
      <c r="I1" s="282"/>
      <c r="J1" s="282"/>
      <c r="K1" s="282"/>
      <c r="L1" s="282"/>
      <c r="M1" s="282"/>
      <c r="N1" s="282"/>
      <c r="O1" s="282"/>
      <c r="P1" s="282"/>
      <c r="Q1" s="282"/>
      <c r="R1" s="282"/>
      <c r="S1" s="282"/>
      <c r="T1" s="282"/>
      <c r="U1" s="282"/>
      <c r="V1" s="276">
        <f>Foglio0!D26</f>
        <v>2014</v>
      </c>
      <c r="W1" s="279"/>
      <c r="X1" s="279"/>
      <c r="Y1" s="279"/>
      <c r="Z1" s="280"/>
    </row>
    <row r="2" spans="1:26" ht="18">
      <c r="A2" s="71"/>
      <c r="B2" s="71"/>
      <c r="C2" s="71"/>
      <c r="D2" s="71"/>
      <c r="E2" s="71"/>
      <c r="F2" s="283" t="s">
        <v>171</v>
      </c>
      <c r="G2" s="282"/>
      <c r="H2" s="282"/>
      <c r="I2" s="282"/>
      <c r="J2" s="282"/>
      <c r="K2" s="282"/>
      <c r="L2" s="282"/>
      <c r="M2" s="282"/>
      <c r="N2" s="282"/>
      <c r="O2" s="282"/>
      <c r="P2" s="282"/>
      <c r="Q2" s="282"/>
      <c r="R2" s="282"/>
      <c r="S2" s="282"/>
      <c r="T2" s="282"/>
      <c r="U2" s="284"/>
      <c r="V2" s="71"/>
      <c r="W2" s="71"/>
      <c r="X2" s="71"/>
      <c r="Y2" s="71"/>
      <c r="Z2" s="71"/>
    </row>
    <row r="3" spans="1:26" ht="13.5" customHeight="1">
      <c r="A3" s="72"/>
      <c r="B3" s="264">
        <f>Foglio0!E3</f>
        <v>100</v>
      </c>
      <c r="C3" s="264"/>
      <c r="D3" s="264"/>
      <c r="E3" s="264"/>
      <c r="F3" s="72"/>
      <c r="G3" s="264">
        <f>Foglio0!D20</f>
        <v>24.2</v>
      </c>
      <c r="H3" s="264"/>
      <c r="I3" s="264"/>
      <c r="J3" s="264"/>
      <c r="K3" s="72"/>
      <c r="L3" s="264">
        <f>Foglio0!I20</f>
        <v>8.5</v>
      </c>
      <c r="M3" s="264"/>
      <c r="N3" s="264"/>
      <c r="O3" s="264"/>
      <c r="P3" s="72"/>
      <c r="Q3" s="264">
        <f>ROUND(B3+G3+L3,2)</f>
        <v>132.7</v>
      </c>
      <c r="R3" s="264"/>
      <c r="S3" s="264"/>
      <c r="T3" s="264"/>
      <c r="U3" s="72"/>
      <c r="V3" s="264">
        <f>ROUND(Q3/B3,3)</f>
        <v>1.327</v>
      </c>
      <c r="W3" s="264"/>
      <c r="X3" s="264"/>
      <c r="Y3" s="264"/>
      <c r="Z3" s="72"/>
    </row>
    <row r="4" spans="1:26" ht="17.25" customHeight="1">
      <c r="A4" s="256" t="s">
        <v>172</v>
      </c>
      <c r="B4" s="257"/>
      <c r="C4" s="257"/>
      <c r="D4" s="257"/>
      <c r="E4" s="257"/>
      <c r="F4" s="257"/>
      <c r="G4" s="257"/>
      <c r="H4" s="257"/>
      <c r="I4" s="257"/>
      <c r="J4" s="257"/>
      <c r="K4" s="257"/>
      <c r="L4" s="257"/>
      <c r="M4" s="257"/>
      <c r="N4" s="257"/>
      <c r="O4" s="257"/>
      <c r="P4" s="257"/>
      <c r="Q4" s="257"/>
      <c r="R4" s="257"/>
      <c r="S4" s="257"/>
      <c r="T4" s="257"/>
      <c r="U4" s="257"/>
      <c r="V4" s="257"/>
      <c r="W4" s="257"/>
      <c r="X4" s="257"/>
      <c r="Y4" s="257"/>
      <c r="Z4" s="257"/>
    </row>
    <row r="5" spans="1:26" ht="30" customHeight="1">
      <c r="A5" s="302" t="s">
        <v>121</v>
      </c>
      <c r="B5" s="303"/>
      <c r="C5" s="303"/>
      <c r="D5" s="303"/>
      <c r="E5" s="303"/>
      <c r="F5" s="303"/>
      <c r="G5" s="303"/>
      <c r="H5" s="303"/>
      <c r="I5" s="303"/>
      <c r="J5" s="303"/>
      <c r="K5" s="282"/>
      <c r="L5" s="282"/>
      <c r="M5" s="284"/>
      <c r="N5" s="296" t="s">
        <v>173</v>
      </c>
      <c r="O5" s="296"/>
      <c r="P5" s="296"/>
      <c r="Q5" s="296"/>
      <c r="R5" s="225"/>
      <c r="S5" s="225"/>
      <c r="T5" s="297" t="s">
        <v>200</v>
      </c>
      <c r="U5" s="298"/>
      <c r="V5" s="298"/>
      <c r="W5" s="298"/>
      <c r="X5" s="299"/>
      <c r="Y5" s="299"/>
      <c r="Z5" s="228"/>
    </row>
    <row r="6" spans="1:26" ht="18.75" customHeight="1">
      <c r="A6" s="285" t="s">
        <v>50</v>
      </c>
      <c r="B6" s="286"/>
      <c r="C6" s="286"/>
      <c r="D6" s="287"/>
      <c r="E6" s="291" t="s">
        <v>174</v>
      </c>
      <c r="F6" s="292"/>
      <c r="G6" s="292"/>
      <c r="H6" s="293"/>
      <c r="I6" s="294">
        <v>0</v>
      </c>
      <c r="J6" s="294"/>
      <c r="K6" s="211">
        <v>250.31</v>
      </c>
      <c r="L6" s="212"/>
      <c r="M6" s="213"/>
      <c r="N6" s="209">
        <f>ROUND(I6*K6,2)</f>
        <v>0</v>
      </c>
      <c r="O6" s="209"/>
      <c r="P6" s="210"/>
      <c r="Q6" s="210"/>
      <c r="R6" s="210"/>
      <c r="S6" s="210"/>
      <c r="T6" s="206">
        <f>ROUND(N6/V3,2)</f>
        <v>0</v>
      </c>
      <c r="U6" s="206"/>
      <c r="V6" s="206"/>
      <c r="W6" s="206"/>
      <c r="X6" s="206"/>
      <c r="Y6" s="206"/>
      <c r="Z6" s="206"/>
    </row>
    <row r="7" spans="1:26" ht="18.75" customHeight="1">
      <c r="A7" s="288"/>
      <c r="B7" s="289"/>
      <c r="C7" s="289"/>
      <c r="D7" s="290"/>
      <c r="E7" s="265" t="s">
        <v>175</v>
      </c>
      <c r="F7" s="238"/>
      <c r="G7" s="238"/>
      <c r="H7" s="231"/>
      <c r="I7" s="252">
        <v>0</v>
      </c>
      <c r="J7" s="252"/>
      <c r="K7" s="211">
        <v>250.31</v>
      </c>
      <c r="L7" s="212"/>
      <c r="M7" s="213"/>
      <c r="N7" s="209">
        <f>ROUND(I7*K7,2)</f>
        <v>0</v>
      </c>
      <c r="O7" s="209"/>
      <c r="P7" s="210"/>
      <c r="Q7" s="210"/>
      <c r="R7" s="210"/>
      <c r="S7" s="210"/>
      <c r="T7" s="206">
        <f>ROUND(N7/V3,2)</f>
        <v>0</v>
      </c>
      <c r="U7" s="206"/>
      <c r="V7" s="206"/>
      <c r="W7" s="206"/>
      <c r="X7" s="206"/>
      <c r="Y7" s="206"/>
      <c r="Z7" s="206"/>
    </row>
    <row r="8" spans="1:26" ht="18.75" customHeight="1">
      <c r="A8" s="288"/>
      <c r="B8" s="289"/>
      <c r="C8" s="289"/>
      <c r="D8" s="290"/>
      <c r="E8" s="265" t="s">
        <v>176</v>
      </c>
      <c r="F8" s="238"/>
      <c r="G8" s="238"/>
      <c r="H8" s="231"/>
      <c r="I8" s="252">
        <v>0</v>
      </c>
      <c r="J8" s="252"/>
      <c r="K8" s="211">
        <v>250.31</v>
      </c>
      <c r="L8" s="212"/>
      <c r="M8" s="213"/>
      <c r="N8" s="209">
        <f>ROUND(I8*K8,2)</f>
        <v>0</v>
      </c>
      <c r="O8" s="209"/>
      <c r="P8" s="210"/>
      <c r="Q8" s="210"/>
      <c r="R8" s="210"/>
      <c r="S8" s="210"/>
      <c r="T8" s="206">
        <f>ROUND(N8/V3,2)</f>
        <v>0</v>
      </c>
      <c r="U8" s="206"/>
      <c r="V8" s="206"/>
      <c r="W8" s="206"/>
      <c r="X8" s="206"/>
      <c r="Y8" s="206"/>
      <c r="Z8" s="206"/>
    </row>
    <row r="9" spans="1:26" ht="18.75" customHeight="1">
      <c r="A9" s="266">
        <f>I6+I7+I8+I9</f>
        <v>0</v>
      </c>
      <c r="B9" s="267"/>
      <c r="C9" s="268"/>
      <c r="D9" s="269"/>
      <c r="E9" s="271" t="s">
        <v>177</v>
      </c>
      <c r="F9" s="263"/>
      <c r="G9" s="263"/>
      <c r="H9" s="272"/>
      <c r="I9" s="252">
        <v>0</v>
      </c>
      <c r="J9" s="252"/>
      <c r="K9" s="211">
        <v>250.31</v>
      </c>
      <c r="L9" s="212"/>
      <c r="M9" s="213"/>
      <c r="N9" s="209">
        <f>ROUND(I9*K9,2)</f>
        <v>0</v>
      </c>
      <c r="O9" s="209"/>
      <c r="P9" s="210"/>
      <c r="Q9" s="210"/>
      <c r="R9" s="210"/>
      <c r="S9" s="210"/>
      <c r="T9" s="206">
        <f>ROUND(N9/V3,2)</f>
        <v>0</v>
      </c>
      <c r="U9" s="206"/>
      <c r="V9" s="206"/>
      <c r="W9" s="206"/>
      <c r="X9" s="206"/>
      <c r="Y9" s="206"/>
      <c r="Z9" s="206"/>
    </row>
    <row r="10" spans="1:26" ht="18.75" customHeight="1">
      <c r="A10" s="270"/>
      <c r="B10" s="268"/>
      <c r="C10" s="268"/>
      <c r="D10" s="269"/>
      <c r="E10" s="273"/>
      <c r="F10" s="274"/>
      <c r="G10" s="274"/>
      <c r="H10" s="275"/>
      <c r="I10" s="295"/>
      <c r="J10" s="295"/>
      <c r="K10" s="211">
        <v>423.88</v>
      </c>
      <c r="L10" s="212"/>
      <c r="M10" s="213"/>
      <c r="N10" s="209">
        <f>ROUND(I9*K10,2)</f>
        <v>0</v>
      </c>
      <c r="O10" s="209"/>
      <c r="P10" s="210"/>
      <c r="Q10" s="210"/>
      <c r="R10" s="210"/>
      <c r="S10" s="210"/>
      <c r="T10" s="206">
        <f>ROUND(N10/V3,2)</f>
        <v>0</v>
      </c>
      <c r="U10" s="206"/>
      <c r="V10" s="206"/>
      <c r="W10" s="206"/>
      <c r="X10" s="206"/>
      <c r="Y10" s="206"/>
      <c r="Z10" s="206"/>
    </row>
    <row r="11" spans="1:26" ht="18.75" customHeight="1">
      <c r="A11" s="304" t="s">
        <v>46</v>
      </c>
      <c r="B11" s="305"/>
      <c r="C11" s="305"/>
      <c r="D11" s="305"/>
      <c r="E11" s="305"/>
      <c r="F11" s="305"/>
      <c r="G11" s="289"/>
      <c r="H11" s="290"/>
      <c r="I11" s="252">
        <v>0</v>
      </c>
      <c r="J11" s="252"/>
      <c r="K11" s="211">
        <v>250.31</v>
      </c>
      <c r="L11" s="212"/>
      <c r="M11" s="213"/>
      <c r="N11" s="209">
        <f>ROUND(I11*K11,2)</f>
        <v>0</v>
      </c>
      <c r="O11" s="209"/>
      <c r="P11" s="210"/>
      <c r="Q11" s="210"/>
      <c r="R11" s="210"/>
      <c r="S11" s="210"/>
      <c r="T11" s="206">
        <f>ROUND(N11/V3,2)</f>
        <v>0</v>
      </c>
      <c r="U11" s="206"/>
      <c r="V11" s="206"/>
      <c r="W11" s="206"/>
      <c r="X11" s="206"/>
      <c r="Y11" s="206"/>
      <c r="Z11" s="206"/>
    </row>
    <row r="12" spans="1:26" ht="18.75" customHeight="1">
      <c r="A12" s="300" t="s">
        <v>178</v>
      </c>
      <c r="B12" s="301"/>
      <c r="C12" s="301"/>
      <c r="D12" s="301"/>
      <c r="E12" s="301"/>
      <c r="F12" s="301"/>
      <c r="G12" s="216"/>
      <c r="H12" s="217"/>
      <c r="I12" s="252">
        <v>0</v>
      </c>
      <c r="J12" s="252"/>
      <c r="K12" s="211">
        <v>1723.38</v>
      </c>
      <c r="L12" s="212"/>
      <c r="M12" s="213"/>
      <c r="N12" s="209">
        <f>ROUND(I12*K12,2)</f>
        <v>0</v>
      </c>
      <c r="O12" s="209"/>
      <c r="P12" s="210"/>
      <c r="Q12" s="210"/>
      <c r="R12" s="210"/>
      <c r="S12" s="210"/>
      <c r="T12" s="206">
        <f>ROUND(N12/V3,2)</f>
        <v>0</v>
      </c>
      <c r="U12" s="206"/>
      <c r="V12" s="206"/>
      <c r="W12" s="206"/>
      <c r="X12" s="206"/>
      <c r="Y12" s="206"/>
      <c r="Z12" s="206"/>
    </row>
    <row r="13" spans="1:26" ht="20.25" customHeight="1">
      <c r="A13" s="262" t="s">
        <v>179</v>
      </c>
      <c r="B13" s="263"/>
      <c r="C13" s="263"/>
      <c r="D13" s="263"/>
      <c r="E13" s="263"/>
      <c r="F13" s="263"/>
      <c r="G13" s="263"/>
      <c r="H13" s="263"/>
      <c r="I13" s="263"/>
      <c r="J13" s="263"/>
      <c r="K13" s="263"/>
      <c r="L13" s="263"/>
      <c r="M13" s="263"/>
      <c r="N13" s="218">
        <f>ROUND(N6+N7+N8+N9+N10+N11+N12,2)</f>
        <v>0</v>
      </c>
      <c r="O13" s="218"/>
      <c r="P13" s="218"/>
      <c r="Q13" s="218"/>
      <c r="R13" s="218"/>
      <c r="S13" s="218"/>
      <c r="T13" s="219">
        <f>ROUND(T6+T7+T8+T9+T10+T11+T12,2)</f>
        <v>0</v>
      </c>
      <c r="U13" s="219"/>
      <c r="V13" s="219"/>
      <c r="W13" s="219"/>
      <c r="X13" s="219"/>
      <c r="Y13" s="219"/>
      <c r="Z13" s="219"/>
    </row>
    <row r="14" spans="1:26" ht="18.75" customHeight="1">
      <c r="A14" s="258" t="s">
        <v>180</v>
      </c>
      <c r="B14" s="216"/>
      <c r="C14" s="216"/>
      <c r="D14" s="216"/>
      <c r="E14" s="216"/>
      <c r="F14" s="216"/>
      <c r="G14" s="216"/>
      <c r="H14" s="216"/>
      <c r="I14" s="216"/>
      <c r="J14" s="216"/>
      <c r="K14" s="216"/>
      <c r="L14" s="216"/>
      <c r="M14" s="217"/>
      <c r="N14" s="259">
        <f>ROUND(T14*V3,2)</f>
        <v>0</v>
      </c>
      <c r="O14" s="260"/>
      <c r="P14" s="260"/>
      <c r="Q14" s="260"/>
      <c r="R14" s="260"/>
      <c r="S14" s="261"/>
      <c r="T14" s="206">
        <f>ROUND('Ind. Direz.DSGA e SOST.'!D55,2)</f>
        <v>0</v>
      </c>
      <c r="U14" s="206"/>
      <c r="V14" s="206"/>
      <c r="W14" s="206"/>
      <c r="X14" s="206"/>
      <c r="Y14" s="206"/>
      <c r="Z14" s="206"/>
    </row>
    <row r="15" spans="1:26" ht="18.75" customHeight="1">
      <c r="A15" s="215" t="s">
        <v>181</v>
      </c>
      <c r="B15" s="216"/>
      <c r="C15" s="216"/>
      <c r="D15" s="216"/>
      <c r="E15" s="216"/>
      <c r="F15" s="216"/>
      <c r="G15" s="216"/>
      <c r="H15" s="216"/>
      <c r="I15" s="216"/>
      <c r="J15" s="216"/>
      <c r="K15" s="216"/>
      <c r="L15" s="216"/>
      <c r="M15" s="216"/>
      <c r="N15" s="216"/>
      <c r="O15" s="216"/>
      <c r="P15" s="216"/>
      <c r="Q15" s="216"/>
      <c r="R15" s="216"/>
      <c r="S15" s="217"/>
      <c r="T15" s="219">
        <f>ROUND(T13-T14,2)</f>
        <v>0</v>
      </c>
      <c r="U15" s="219"/>
      <c r="V15" s="219"/>
      <c r="W15" s="219"/>
      <c r="X15" s="219"/>
      <c r="Y15" s="219"/>
      <c r="Z15" s="219"/>
    </row>
    <row r="16" spans="1:26" ht="17.25" customHeight="1">
      <c r="A16" s="256" t="s">
        <v>182</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row>
    <row r="17" spans="1:26" ht="18.75" customHeight="1">
      <c r="A17" s="229" t="s">
        <v>198</v>
      </c>
      <c r="B17" s="230"/>
      <c r="C17" s="230"/>
      <c r="D17" s="216"/>
      <c r="E17" s="216"/>
      <c r="F17" s="216"/>
      <c r="G17" s="216"/>
      <c r="H17" s="217"/>
      <c r="I17" s="252">
        <v>0</v>
      </c>
      <c r="J17" s="252"/>
      <c r="K17" s="211">
        <v>1226.07</v>
      </c>
      <c r="L17" s="254"/>
      <c r="M17" s="255"/>
      <c r="N17" s="209">
        <f>ROUND(I17*K17,2)</f>
        <v>0</v>
      </c>
      <c r="O17" s="209"/>
      <c r="P17" s="210"/>
      <c r="Q17" s="210"/>
      <c r="R17" s="210"/>
      <c r="S17" s="210"/>
      <c r="T17" s="206">
        <f>ROUND(N17/V3,2)</f>
        <v>0</v>
      </c>
      <c r="U17" s="206"/>
      <c r="V17" s="206"/>
      <c r="W17" s="206"/>
      <c r="X17" s="206"/>
      <c r="Y17" s="206"/>
      <c r="Z17" s="206"/>
    </row>
    <row r="18" spans="1:26" ht="18.75" customHeight="1">
      <c r="A18" s="229" t="s">
        <v>183</v>
      </c>
      <c r="B18" s="230"/>
      <c r="C18" s="230"/>
      <c r="D18" s="216"/>
      <c r="E18" s="216"/>
      <c r="F18" s="216"/>
      <c r="G18" s="216"/>
      <c r="H18" s="217"/>
      <c r="I18" s="253">
        <f>A9</f>
        <v>0</v>
      </c>
      <c r="J18" s="253"/>
      <c r="K18" s="211">
        <v>38.49</v>
      </c>
      <c r="L18" s="254"/>
      <c r="M18" s="255"/>
      <c r="N18" s="209">
        <f>ROUND(I18*K18,2)</f>
        <v>0</v>
      </c>
      <c r="O18" s="209"/>
      <c r="P18" s="210"/>
      <c r="Q18" s="210"/>
      <c r="R18" s="210"/>
      <c r="S18" s="210"/>
      <c r="T18" s="206">
        <f>ROUND(N18/V3,2)</f>
        <v>0</v>
      </c>
      <c r="U18" s="206"/>
      <c r="V18" s="206"/>
      <c r="W18" s="206"/>
      <c r="X18" s="206"/>
      <c r="Y18" s="206"/>
      <c r="Z18" s="206"/>
    </row>
    <row r="19" spans="1:26" ht="18.75" customHeight="1">
      <c r="A19" s="229" t="s">
        <v>184</v>
      </c>
      <c r="B19" s="230"/>
      <c r="C19" s="230"/>
      <c r="D19" s="216"/>
      <c r="E19" s="216"/>
      <c r="F19" s="216"/>
      <c r="G19" s="216"/>
      <c r="H19" s="217"/>
      <c r="I19" s="252">
        <v>0</v>
      </c>
      <c r="J19" s="252"/>
      <c r="K19" s="211">
        <v>598.4</v>
      </c>
      <c r="L19" s="254"/>
      <c r="M19" s="255"/>
      <c r="N19" s="209">
        <f>ROUND(I19*K19,2)</f>
        <v>0</v>
      </c>
      <c r="O19" s="209"/>
      <c r="P19" s="210"/>
      <c r="Q19" s="210"/>
      <c r="R19" s="210"/>
      <c r="S19" s="210"/>
      <c r="T19" s="206">
        <f>ROUND(N19/V3,2)</f>
        <v>0</v>
      </c>
      <c r="U19" s="206"/>
      <c r="V19" s="206"/>
      <c r="W19" s="206"/>
      <c r="X19" s="206"/>
      <c r="Y19" s="206"/>
      <c r="Z19" s="206"/>
    </row>
    <row r="20" spans="1:26" ht="18.75" customHeight="1">
      <c r="A20" s="215" t="s">
        <v>185</v>
      </c>
      <c r="B20" s="216"/>
      <c r="C20" s="216"/>
      <c r="D20" s="216"/>
      <c r="E20" s="216"/>
      <c r="F20" s="216"/>
      <c r="G20" s="216"/>
      <c r="H20" s="216"/>
      <c r="I20" s="216"/>
      <c r="J20" s="216"/>
      <c r="K20" s="216"/>
      <c r="L20" s="216"/>
      <c r="M20" s="217"/>
      <c r="N20" s="218">
        <f>ROUND(N17+N18+N19,2)</f>
        <v>0</v>
      </c>
      <c r="O20" s="218"/>
      <c r="P20" s="218"/>
      <c r="Q20" s="218"/>
      <c r="R20" s="218"/>
      <c r="S20" s="218"/>
      <c r="T20" s="219">
        <f>ROUND(T17+T18+T19,2)</f>
        <v>0</v>
      </c>
      <c r="U20" s="219"/>
      <c r="V20" s="219"/>
      <c r="W20" s="219"/>
      <c r="X20" s="219"/>
      <c r="Y20" s="219"/>
      <c r="Z20" s="219"/>
    </row>
    <row r="21" spans="1:26" ht="17.25" customHeight="1">
      <c r="A21" s="236" t="s">
        <v>186</v>
      </c>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row>
    <row r="22" spans="1:26" ht="18.75" customHeight="1">
      <c r="A22" s="229" t="s">
        <v>96</v>
      </c>
      <c r="B22" s="230"/>
      <c r="C22" s="230"/>
      <c r="D22" s="216"/>
      <c r="E22" s="216"/>
      <c r="F22" s="216"/>
      <c r="G22" s="216"/>
      <c r="H22" s="217"/>
      <c r="I22" s="239">
        <f>I11</f>
        <v>0</v>
      </c>
      <c r="J22" s="239"/>
      <c r="K22" s="246">
        <v>99</v>
      </c>
      <c r="L22" s="247"/>
      <c r="M22" s="248"/>
      <c r="N22" s="242">
        <f>ROUND(I23*K22,2)</f>
        <v>0</v>
      </c>
      <c r="O22" s="242"/>
      <c r="P22" s="242"/>
      <c r="Q22" s="242"/>
      <c r="R22" s="242"/>
      <c r="S22" s="242"/>
      <c r="T22" s="244">
        <f>ROUND(N22/V3,2)</f>
        <v>0</v>
      </c>
      <c r="U22" s="244"/>
      <c r="V22" s="244"/>
      <c r="W22" s="244"/>
      <c r="X22" s="244"/>
      <c r="Y22" s="244"/>
      <c r="Z22" s="244"/>
    </row>
    <row r="23" spans="1:26" ht="18.75" customHeight="1">
      <c r="A23" s="232" t="s">
        <v>187</v>
      </c>
      <c r="B23" s="238"/>
      <c r="C23" s="238"/>
      <c r="D23" s="231"/>
      <c r="E23" s="231"/>
      <c r="F23" s="231"/>
      <c r="G23" s="208">
        <v>0</v>
      </c>
      <c r="H23" s="208"/>
      <c r="I23" s="239">
        <f>I22-G23</f>
        <v>0</v>
      </c>
      <c r="J23" s="239"/>
      <c r="K23" s="249"/>
      <c r="L23" s="250"/>
      <c r="M23" s="251"/>
      <c r="N23" s="243"/>
      <c r="O23" s="243"/>
      <c r="P23" s="243"/>
      <c r="Q23" s="243"/>
      <c r="R23" s="243"/>
      <c r="S23" s="243"/>
      <c r="T23" s="245"/>
      <c r="U23" s="245"/>
      <c r="V23" s="245"/>
      <c r="W23" s="245"/>
      <c r="X23" s="245"/>
      <c r="Y23" s="245"/>
      <c r="Z23" s="245"/>
    </row>
    <row r="24" spans="1:26" ht="17.25" customHeight="1">
      <c r="A24" s="236" t="s">
        <v>188</v>
      </c>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row>
    <row r="25" spans="1:26" ht="18.75" customHeight="1">
      <c r="A25" s="232" t="s">
        <v>189</v>
      </c>
      <c r="B25" s="238"/>
      <c r="C25" s="238"/>
      <c r="D25" s="231"/>
      <c r="E25" s="231"/>
      <c r="F25" s="231"/>
      <c r="G25" s="231"/>
      <c r="H25" s="231"/>
      <c r="I25" s="239">
        <f>I6+I7</f>
        <v>0</v>
      </c>
      <c r="J25" s="239"/>
      <c r="K25" s="240">
        <v>29.45</v>
      </c>
      <c r="L25" s="241"/>
      <c r="M25" s="241"/>
      <c r="N25" s="209">
        <f>ROUND(I25*K25,2)</f>
        <v>0</v>
      </c>
      <c r="O25" s="209"/>
      <c r="P25" s="210"/>
      <c r="Q25" s="210"/>
      <c r="R25" s="210"/>
      <c r="S25" s="210"/>
      <c r="T25" s="206">
        <f>ROUND(N25/V3,2)</f>
        <v>0</v>
      </c>
      <c r="U25" s="206"/>
      <c r="V25" s="206"/>
      <c r="W25" s="206"/>
      <c r="X25" s="206"/>
      <c r="Y25" s="206"/>
      <c r="Z25" s="206"/>
    </row>
    <row r="26" spans="1:26" ht="18.75" customHeight="1">
      <c r="A26" s="232" t="s">
        <v>190</v>
      </c>
      <c r="B26" s="238"/>
      <c r="C26" s="238"/>
      <c r="D26" s="231"/>
      <c r="E26" s="231"/>
      <c r="F26" s="231"/>
      <c r="G26" s="231"/>
      <c r="H26" s="231"/>
      <c r="I26" s="239">
        <f>I8+I9</f>
        <v>0</v>
      </c>
      <c r="J26" s="239"/>
      <c r="K26" s="240">
        <v>61.09</v>
      </c>
      <c r="L26" s="241"/>
      <c r="M26" s="241"/>
      <c r="N26" s="209">
        <f>ROUND(I26*K26,2)</f>
        <v>0</v>
      </c>
      <c r="O26" s="209"/>
      <c r="P26" s="210"/>
      <c r="Q26" s="210"/>
      <c r="R26" s="210"/>
      <c r="S26" s="210"/>
      <c r="T26" s="206">
        <f>ROUND(N26/V3,2)</f>
        <v>0</v>
      </c>
      <c r="U26" s="206"/>
      <c r="V26" s="206"/>
      <c r="W26" s="206"/>
      <c r="X26" s="206"/>
      <c r="Y26" s="206"/>
      <c r="Z26" s="206"/>
    </row>
    <row r="27" spans="1:26" ht="19.5" customHeight="1">
      <c r="A27" s="206" t="s">
        <v>191</v>
      </c>
      <c r="B27" s="231"/>
      <c r="C27" s="231"/>
      <c r="D27" s="231"/>
      <c r="E27" s="231"/>
      <c r="F27" s="231"/>
      <c r="G27" s="231"/>
      <c r="H27" s="231"/>
      <c r="I27" s="231"/>
      <c r="J27" s="231"/>
      <c r="K27" s="231"/>
      <c r="L27" s="231"/>
      <c r="M27" s="231"/>
      <c r="N27" s="218">
        <f>ROUND(N25+N26,2)</f>
        <v>0</v>
      </c>
      <c r="O27" s="218"/>
      <c r="P27" s="218"/>
      <c r="Q27" s="218"/>
      <c r="R27" s="218"/>
      <c r="S27" s="218"/>
      <c r="T27" s="219">
        <f>ROUND(T25+T26,2)</f>
        <v>0</v>
      </c>
      <c r="U27" s="219"/>
      <c r="V27" s="219"/>
      <c r="W27" s="219"/>
      <c r="X27" s="219"/>
      <c r="Y27" s="219"/>
      <c r="Z27" s="219"/>
    </row>
    <row r="28" spans="1:26" ht="17.25" customHeight="1">
      <c r="A28" s="236" t="s">
        <v>192</v>
      </c>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row>
    <row r="29" spans="1:26" ht="18.75" customHeight="1">
      <c r="A29" s="232" t="s">
        <v>95</v>
      </c>
      <c r="B29" s="231"/>
      <c r="C29" s="231"/>
      <c r="D29" s="231"/>
      <c r="E29" s="233" t="s">
        <v>193</v>
      </c>
      <c r="F29" s="234"/>
      <c r="G29" s="234"/>
      <c r="H29" s="235"/>
      <c r="I29" s="208">
        <v>0</v>
      </c>
      <c r="J29" s="208"/>
      <c r="K29" s="211">
        <v>106.44</v>
      </c>
      <c r="L29" s="212"/>
      <c r="M29" s="213"/>
      <c r="N29" s="209">
        <f>ROUND(I29*K29,2)</f>
        <v>0</v>
      </c>
      <c r="O29" s="209"/>
      <c r="P29" s="210"/>
      <c r="Q29" s="210"/>
      <c r="R29" s="210"/>
      <c r="S29" s="210"/>
      <c r="T29" s="206">
        <f>ROUND(N29/V3,2)</f>
        <v>0</v>
      </c>
      <c r="U29" s="206"/>
      <c r="V29" s="206"/>
      <c r="W29" s="206"/>
      <c r="X29" s="206"/>
      <c r="Y29" s="206"/>
      <c r="Z29" s="206"/>
    </row>
    <row r="30" spans="1:26" ht="18.75" customHeight="1">
      <c r="A30" s="229" t="s">
        <v>199</v>
      </c>
      <c r="B30" s="230"/>
      <c r="C30" s="230"/>
      <c r="D30" s="216"/>
      <c r="E30" s="216"/>
      <c r="F30" s="216"/>
      <c r="G30" s="216"/>
      <c r="H30" s="217"/>
      <c r="I30" s="208">
        <v>0</v>
      </c>
      <c r="J30" s="208"/>
      <c r="K30" s="211">
        <v>3000</v>
      </c>
      <c r="L30" s="212"/>
      <c r="M30" s="213"/>
      <c r="N30" s="209">
        <f>ROUND(I30*K30,2)</f>
        <v>0</v>
      </c>
      <c r="O30" s="209"/>
      <c r="P30" s="210"/>
      <c r="Q30" s="210"/>
      <c r="R30" s="210"/>
      <c r="S30" s="210"/>
      <c r="T30" s="206">
        <f>ROUND(N30/V3,2)</f>
        <v>0</v>
      </c>
      <c r="U30" s="206"/>
      <c r="V30" s="206"/>
      <c r="W30" s="206"/>
      <c r="X30" s="206"/>
      <c r="Y30" s="206"/>
      <c r="Z30" s="206"/>
    </row>
    <row r="31" spans="1:26" ht="19.5" customHeight="1">
      <c r="A31" s="215" t="s">
        <v>194</v>
      </c>
      <c r="B31" s="216"/>
      <c r="C31" s="216"/>
      <c r="D31" s="216"/>
      <c r="E31" s="216"/>
      <c r="F31" s="216"/>
      <c r="G31" s="216"/>
      <c r="H31" s="216"/>
      <c r="I31" s="216"/>
      <c r="J31" s="216"/>
      <c r="K31" s="216"/>
      <c r="L31" s="216"/>
      <c r="M31" s="217"/>
      <c r="N31" s="218">
        <f>ROUND(N29+N30,2)</f>
        <v>0</v>
      </c>
      <c r="O31" s="218"/>
      <c r="P31" s="218"/>
      <c r="Q31" s="218"/>
      <c r="R31" s="218"/>
      <c r="S31" s="218"/>
      <c r="T31" s="219">
        <f>ROUND(T29+T30,2)</f>
        <v>0</v>
      </c>
      <c r="U31" s="219"/>
      <c r="V31" s="219"/>
      <c r="W31" s="219"/>
      <c r="X31" s="219"/>
      <c r="Y31" s="219"/>
      <c r="Z31" s="219"/>
    </row>
    <row r="32" spans="1:26" ht="23.25" customHeight="1">
      <c r="A32" s="215" t="s">
        <v>201</v>
      </c>
      <c r="B32" s="216"/>
      <c r="C32" s="216"/>
      <c r="D32" s="216"/>
      <c r="E32" s="216"/>
      <c r="F32" s="216"/>
      <c r="G32" s="216"/>
      <c r="H32" s="216"/>
      <c r="I32" s="216"/>
      <c r="J32" s="216"/>
      <c r="K32" s="216"/>
      <c r="L32" s="216"/>
      <c r="M32" s="217"/>
      <c r="N32" s="207">
        <f>ROUND(N13+N20+N22+N27+N31,2)</f>
        <v>0</v>
      </c>
      <c r="O32" s="207"/>
      <c r="P32" s="207"/>
      <c r="Q32" s="207"/>
      <c r="R32" s="207"/>
      <c r="S32" s="207"/>
      <c r="T32" s="207">
        <f>ROUND(T13+T20+T22+T27+T31,2)</f>
        <v>0</v>
      </c>
      <c r="U32" s="207"/>
      <c r="V32" s="207"/>
      <c r="W32" s="207"/>
      <c r="X32" s="207"/>
      <c r="Y32" s="207"/>
      <c r="Z32" s="207"/>
    </row>
    <row r="33" ht="6.75" customHeight="1"/>
    <row r="34" spans="1:26" ht="34.5" customHeight="1">
      <c r="A34" s="214" t="s">
        <v>195</v>
      </c>
      <c r="B34" s="214"/>
      <c r="C34" s="214"/>
      <c r="D34" s="214"/>
      <c r="E34" s="214"/>
      <c r="F34" s="214"/>
      <c r="G34" s="214"/>
      <c r="H34" s="224" t="s">
        <v>88</v>
      </c>
      <c r="I34" s="224"/>
      <c r="J34" s="224"/>
      <c r="K34" s="225"/>
      <c r="L34" s="224" t="s">
        <v>44</v>
      </c>
      <c r="M34" s="224"/>
      <c r="N34" s="224"/>
      <c r="O34" s="225"/>
      <c r="P34" s="226" t="s">
        <v>214</v>
      </c>
      <c r="Q34" s="227"/>
      <c r="R34" s="227"/>
      <c r="S34" s="228"/>
      <c r="T34" s="220" t="s">
        <v>202</v>
      </c>
      <c r="U34" s="221"/>
      <c r="V34" s="221"/>
      <c r="W34" s="222"/>
      <c r="X34" s="222"/>
      <c r="Y34" s="222"/>
      <c r="Z34" s="223"/>
    </row>
    <row r="35" spans="1:26" ht="18.75" customHeight="1">
      <c r="A35" s="307" t="s">
        <v>172</v>
      </c>
      <c r="B35" s="307"/>
      <c r="C35" s="307"/>
      <c r="D35" s="307"/>
      <c r="E35" s="307"/>
      <c r="F35" s="307"/>
      <c r="G35" s="307"/>
      <c r="H35" s="306">
        <f>ROUND(T15/12*4,2)</f>
        <v>0</v>
      </c>
      <c r="I35" s="306"/>
      <c r="J35" s="231"/>
      <c r="K35" s="231"/>
      <c r="L35" s="306">
        <f>ROUND(T15-H35,2)</f>
        <v>0</v>
      </c>
      <c r="M35" s="306"/>
      <c r="N35" s="231"/>
      <c r="O35" s="231"/>
      <c r="P35" s="309">
        <v>0</v>
      </c>
      <c r="Q35" s="320"/>
      <c r="R35" s="320"/>
      <c r="S35" s="311"/>
      <c r="T35" s="312">
        <f>ROUND(H35+H36+L35+L36+P35,2)</f>
        <v>0</v>
      </c>
      <c r="U35" s="313"/>
      <c r="V35" s="313"/>
      <c r="W35" s="313"/>
      <c r="X35" s="313"/>
      <c r="Y35" s="317"/>
      <c r="Z35" s="318"/>
    </row>
    <row r="36" spans="1:26" ht="18.75" customHeight="1">
      <c r="A36" s="307" t="s">
        <v>196</v>
      </c>
      <c r="B36" s="308"/>
      <c r="C36" s="308"/>
      <c r="D36" s="308"/>
      <c r="E36" s="308"/>
      <c r="F36" s="308"/>
      <c r="G36" s="308"/>
      <c r="H36" s="306">
        <f>ROUND(T14/12*4,2)</f>
        <v>0</v>
      </c>
      <c r="I36" s="306"/>
      <c r="J36" s="231"/>
      <c r="K36" s="231"/>
      <c r="L36" s="306">
        <f>ROUND(T14-H36,2)</f>
        <v>0</v>
      </c>
      <c r="M36" s="306"/>
      <c r="N36" s="231"/>
      <c r="O36" s="231"/>
      <c r="P36" s="321"/>
      <c r="Q36" s="322"/>
      <c r="R36" s="322"/>
      <c r="S36" s="323"/>
      <c r="T36" s="319"/>
      <c r="U36" s="317"/>
      <c r="V36" s="317"/>
      <c r="W36" s="317"/>
      <c r="X36" s="317"/>
      <c r="Y36" s="317"/>
      <c r="Z36" s="318"/>
    </row>
    <row r="37" spans="1:26" ht="18.75" customHeight="1">
      <c r="A37" s="307" t="s">
        <v>182</v>
      </c>
      <c r="B37" s="307"/>
      <c r="C37" s="307"/>
      <c r="D37" s="307"/>
      <c r="E37" s="307"/>
      <c r="F37" s="307"/>
      <c r="G37" s="307"/>
      <c r="H37" s="306">
        <f>ROUND(T20/12*4,2)</f>
        <v>0</v>
      </c>
      <c r="I37" s="306"/>
      <c r="J37" s="231"/>
      <c r="K37" s="231"/>
      <c r="L37" s="306">
        <f>ROUND(T20-H37,2)</f>
        <v>0</v>
      </c>
      <c r="M37" s="306"/>
      <c r="N37" s="231"/>
      <c r="O37" s="231"/>
      <c r="P37" s="309">
        <v>0</v>
      </c>
      <c r="Q37" s="310"/>
      <c r="R37" s="310"/>
      <c r="S37" s="311"/>
      <c r="T37" s="312">
        <f>ROUND(H37+L37+P37,2)</f>
        <v>0</v>
      </c>
      <c r="U37" s="313"/>
      <c r="V37" s="313"/>
      <c r="W37" s="313"/>
      <c r="X37" s="313"/>
      <c r="Y37" s="313"/>
      <c r="Z37" s="314"/>
    </row>
    <row r="38" spans="1:26" ht="18.75" customHeight="1">
      <c r="A38" s="307" t="s">
        <v>186</v>
      </c>
      <c r="B38" s="307"/>
      <c r="C38" s="307"/>
      <c r="D38" s="307"/>
      <c r="E38" s="307"/>
      <c r="F38" s="307"/>
      <c r="G38" s="307"/>
      <c r="H38" s="306">
        <f>ROUND(T22/12*4,2)</f>
        <v>0</v>
      </c>
      <c r="I38" s="306"/>
      <c r="J38" s="231"/>
      <c r="K38" s="231"/>
      <c r="L38" s="306">
        <f>ROUND(T22-H38,2)</f>
        <v>0</v>
      </c>
      <c r="M38" s="306"/>
      <c r="N38" s="231"/>
      <c r="O38" s="231"/>
      <c r="P38" s="309">
        <v>0</v>
      </c>
      <c r="Q38" s="310"/>
      <c r="R38" s="310"/>
      <c r="S38" s="311"/>
      <c r="T38" s="312">
        <f>ROUND(H38+L38+P38,2)</f>
        <v>0</v>
      </c>
      <c r="U38" s="313"/>
      <c r="V38" s="313"/>
      <c r="W38" s="313"/>
      <c r="X38" s="313"/>
      <c r="Y38" s="313"/>
      <c r="Z38" s="314"/>
    </row>
    <row r="39" spans="1:26" ht="18.75" customHeight="1">
      <c r="A39" s="307" t="s">
        <v>188</v>
      </c>
      <c r="B39" s="307"/>
      <c r="C39" s="307"/>
      <c r="D39" s="307"/>
      <c r="E39" s="307"/>
      <c r="F39" s="307"/>
      <c r="G39" s="307"/>
      <c r="H39" s="306">
        <f>ROUND(T27/12*4,2)</f>
        <v>0</v>
      </c>
      <c r="I39" s="306"/>
      <c r="J39" s="231"/>
      <c r="K39" s="231"/>
      <c r="L39" s="306">
        <f>ROUND(T27-H39,2)</f>
        <v>0</v>
      </c>
      <c r="M39" s="306"/>
      <c r="N39" s="231"/>
      <c r="O39" s="231"/>
      <c r="P39" s="309">
        <v>0</v>
      </c>
      <c r="Q39" s="310"/>
      <c r="R39" s="310"/>
      <c r="S39" s="311"/>
      <c r="T39" s="312">
        <f>ROUND(H39+L39+P39,2)</f>
        <v>0</v>
      </c>
      <c r="U39" s="313"/>
      <c r="V39" s="313"/>
      <c r="W39" s="313"/>
      <c r="X39" s="313"/>
      <c r="Y39" s="313"/>
      <c r="Z39" s="314"/>
    </row>
    <row r="40" spans="1:26" ht="18.75" customHeight="1">
      <c r="A40" s="307" t="s">
        <v>197</v>
      </c>
      <c r="B40" s="307"/>
      <c r="C40" s="307"/>
      <c r="D40" s="307"/>
      <c r="E40" s="307"/>
      <c r="F40" s="307"/>
      <c r="G40" s="307"/>
      <c r="H40" s="306">
        <f>ROUND(T31/12*4,2)</f>
        <v>0</v>
      </c>
      <c r="I40" s="306"/>
      <c r="J40" s="231"/>
      <c r="K40" s="231"/>
      <c r="L40" s="306">
        <f>ROUND(T31-H40,2)</f>
        <v>0</v>
      </c>
      <c r="M40" s="306"/>
      <c r="N40" s="231"/>
      <c r="O40" s="231"/>
      <c r="P40" s="324">
        <v>0</v>
      </c>
      <c r="Q40" s="325"/>
      <c r="R40" s="325"/>
      <c r="S40" s="326"/>
      <c r="T40" s="312">
        <f>ROUND(H40+L40+P40,2)</f>
        <v>0</v>
      </c>
      <c r="U40" s="313"/>
      <c r="V40" s="313"/>
      <c r="W40" s="313"/>
      <c r="X40" s="313"/>
      <c r="Y40" s="313"/>
      <c r="Z40" s="314"/>
    </row>
    <row r="41" spans="1:26" ht="18.75" customHeight="1">
      <c r="A41" s="316" t="s">
        <v>21</v>
      </c>
      <c r="B41" s="316"/>
      <c r="C41" s="316"/>
      <c r="D41" s="316"/>
      <c r="E41" s="316"/>
      <c r="F41" s="316"/>
      <c r="G41" s="316"/>
      <c r="H41" s="327">
        <f>ROUND(H35+H36+H37+H38+H39+H40+L35+L36+L37+L38+L39+L40,2)</f>
        <v>0</v>
      </c>
      <c r="I41" s="328"/>
      <c r="J41" s="328"/>
      <c r="K41" s="328"/>
      <c r="L41" s="328"/>
      <c r="M41" s="328"/>
      <c r="N41" s="328"/>
      <c r="O41" s="329"/>
      <c r="P41" s="330">
        <f>ROUND(P35+P37+P38+P39+P40,2)</f>
        <v>0</v>
      </c>
      <c r="Q41" s="331"/>
      <c r="R41" s="331"/>
      <c r="S41" s="332"/>
      <c r="T41" s="333">
        <f>ROUND(H41+L41+P41,2)</f>
        <v>0</v>
      </c>
      <c r="U41" s="334"/>
      <c r="V41" s="334"/>
      <c r="W41" s="334"/>
      <c r="X41" s="334"/>
      <c r="Y41" s="334"/>
      <c r="Z41" s="335"/>
    </row>
    <row r="42" spans="1:26" ht="18.75" customHeight="1">
      <c r="A42" s="315"/>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row>
    <row r="43" ht="21.75" customHeight="1"/>
    <row r="44" ht="21.75" customHeight="1"/>
    <row r="45" ht="21.75" customHeight="1"/>
    <row r="46" ht="21.75" customHeight="1"/>
    <row r="47" ht="18.75" customHeight="1"/>
    <row r="48" ht="18.75" customHeight="1"/>
    <row r="49" ht="18.75" customHeight="1"/>
    <row r="50" ht="18.75" customHeight="1"/>
    <row r="51" ht="18.75" customHeight="1"/>
  </sheetData>
  <sheetProtection sheet="1" objects="1" scenarios="1"/>
  <mergeCells count="154">
    <mergeCell ref="T39:Z39"/>
    <mergeCell ref="T40:Z40"/>
    <mergeCell ref="H41:O41"/>
    <mergeCell ref="P41:S41"/>
    <mergeCell ref="T41:Z41"/>
    <mergeCell ref="A42:Z42"/>
    <mergeCell ref="A41:G41"/>
    <mergeCell ref="T35:Z36"/>
    <mergeCell ref="P35:S36"/>
    <mergeCell ref="L38:O38"/>
    <mergeCell ref="P40:S40"/>
    <mergeCell ref="L39:O39"/>
    <mergeCell ref="L40:O40"/>
    <mergeCell ref="P39:S39"/>
    <mergeCell ref="A40:G40"/>
    <mergeCell ref="P37:S37"/>
    <mergeCell ref="P38:S38"/>
    <mergeCell ref="T37:Z37"/>
    <mergeCell ref="T38:Z38"/>
    <mergeCell ref="H37:K37"/>
    <mergeCell ref="L34:O34"/>
    <mergeCell ref="L35:O35"/>
    <mergeCell ref="L36:O36"/>
    <mergeCell ref="L37:O37"/>
    <mergeCell ref="H38:K38"/>
    <mergeCell ref="H39:K39"/>
    <mergeCell ref="H40:K40"/>
    <mergeCell ref="A35:G35"/>
    <mergeCell ref="A36:G36"/>
    <mergeCell ref="A37:G37"/>
    <mergeCell ref="A38:G38"/>
    <mergeCell ref="A39:G39"/>
    <mergeCell ref="H35:K35"/>
    <mergeCell ref="H36:K36"/>
    <mergeCell ref="N12:S12"/>
    <mergeCell ref="T7:Z7"/>
    <mergeCell ref="T8:Z8"/>
    <mergeCell ref="T9:Z9"/>
    <mergeCell ref="T10:Z10"/>
    <mergeCell ref="T11:Z11"/>
    <mergeCell ref="T12:Z12"/>
    <mergeCell ref="N8:S8"/>
    <mergeCell ref="N9:S9"/>
    <mergeCell ref="N10:S10"/>
    <mergeCell ref="N11:S11"/>
    <mergeCell ref="N6:S6"/>
    <mergeCell ref="T6:Z6"/>
    <mergeCell ref="N7:S7"/>
    <mergeCell ref="N5:S5"/>
    <mergeCell ref="T5:Z5"/>
    <mergeCell ref="A12:H12"/>
    <mergeCell ref="I12:J12"/>
    <mergeCell ref="K12:M12"/>
    <mergeCell ref="A5:M5"/>
    <mergeCell ref="A11:H11"/>
    <mergeCell ref="I11:J11"/>
    <mergeCell ref="K11:M11"/>
    <mergeCell ref="K6:M6"/>
    <mergeCell ref="I9:J10"/>
    <mergeCell ref="K7:M7"/>
    <mergeCell ref="K8:M8"/>
    <mergeCell ref="K9:M9"/>
    <mergeCell ref="K10:M10"/>
    <mergeCell ref="A6:D8"/>
    <mergeCell ref="E6:H6"/>
    <mergeCell ref="E7:H7"/>
    <mergeCell ref="B3:E3"/>
    <mergeCell ref="G3:J3"/>
    <mergeCell ref="I6:J6"/>
    <mergeCell ref="I7:J7"/>
    <mergeCell ref="I8:J8"/>
    <mergeCell ref="A1:E1"/>
    <mergeCell ref="V1:Z1"/>
    <mergeCell ref="F1:U1"/>
    <mergeCell ref="F2:U2"/>
    <mergeCell ref="A13:M13"/>
    <mergeCell ref="N13:S13"/>
    <mergeCell ref="T13:Z13"/>
    <mergeCell ref="L3:O3"/>
    <mergeCell ref="Q3:T3"/>
    <mergeCell ref="E8:H8"/>
    <mergeCell ref="A9:D10"/>
    <mergeCell ref="E9:H10"/>
    <mergeCell ref="V3:Y3"/>
    <mergeCell ref="A4:Z4"/>
    <mergeCell ref="T15:Z15"/>
    <mergeCell ref="A16:Z16"/>
    <mergeCell ref="T14:Z14"/>
    <mergeCell ref="A14:M14"/>
    <mergeCell ref="N14:S14"/>
    <mergeCell ref="A17:H17"/>
    <mergeCell ref="A18:H18"/>
    <mergeCell ref="A19:H19"/>
    <mergeCell ref="A15:S15"/>
    <mergeCell ref="I18:J18"/>
    <mergeCell ref="I19:J19"/>
    <mergeCell ref="K17:M17"/>
    <mergeCell ref="K18:M18"/>
    <mergeCell ref="K19:M19"/>
    <mergeCell ref="A20:M20"/>
    <mergeCell ref="N20:S20"/>
    <mergeCell ref="T20:Z20"/>
    <mergeCell ref="N17:S17"/>
    <mergeCell ref="T17:Z17"/>
    <mergeCell ref="N18:S18"/>
    <mergeCell ref="N19:S19"/>
    <mergeCell ref="T18:Z18"/>
    <mergeCell ref="T19:Z19"/>
    <mergeCell ref="I17:J17"/>
    <mergeCell ref="A21:Z21"/>
    <mergeCell ref="A22:H22"/>
    <mergeCell ref="A23:F23"/>
    <mergeCell ref="I22:J22"/>
    <mergeCell ref="G23:H23"/>
    <mergeCell ref="I23:J23"/>
    <mergeCell ref="K22:M23"/>
    <mergeCell ref="N25:S25"/>
    <mergeCell ref="T25:Z25"/>
    <mergeCell ref="N26:S26"/>
    <mergeCell ref="N22:S23"/>
    <mergeCell ref="T22:Z23"/>
    <mergeCell ref="T26:Z26"/>
    <mergeCell ref="T27:Z27"/>
    <mergeCell ref="A28:Z28"/>
    <mergeCell ref="T30:Z30"/>
    <mergeCell ref="A24:Z24"/>
    <mergeCell ref="A25:H25"/>
    <mergeCell ref="A26:H26"/>
    <mergeCell ref="I25:J25"/>
    <mergeCell ref="I26:J26"/>
    <mergeCell ref="K25:M25"/>
    <mergeCell ref="K26:M26"/>
    <mergeCell ref="A30:H30"/>
    <mergeCell ref="N29:S29"/>
    <mergeCell ref="K30:M30"/>
    <mergeCell ref="A27:M27"/>
    <mergeCell ref="N27:S27"/>
    <mergeCell ref="A29:D29"/>
    <mergeCell ref="E29:H29"/>
    <mergeCell ref="A34:G34"/>
    <mergeCell ref="A31:M31"/>
    <mergeCell ref="N31:S31"/>
    <mergeCell ref="T31:Z31"/>
    <mergeCell ref="T34:Z34"/>
    <mergeCell ref="H34:K34"/>
    <mergeCell ref="P34:S34"/>
    <mergeCell ref="A32:M32"/>
    <mergeCell ref="T29:Z29"/>
    <mergeCell ref="N32:S32"/>
    <mergeCell ref="T32:Z32"/>
    <mergeCell ref="I29:J29"/>
    <mergeCell ref="I30:J30"/>
    <mergeCell ref="N30:S30"/>
    <mergeCell ref="K29:M29"/>
  </mergeCells>
  <conditionalFormatting sqref="I6:J12 I17:J17 I19:J19 G23:H23 I29:J30 P35:S40">
    <cfRule type="cellIs" priority="1" dxfId="0" operator="notEqual" stopIfTrue="1">
      <formula>0</formula>
    </cfRule>
  </conditionalFormatting>
  <printOptions/>
  <pageMargins left="0.3937007874015748" right="0" top="0.3937007874015748" bottom="0" header="0.5118110236220472" footer="0.5118110236220472"/>
  <pageSetup orientation="portrait" paperSize="9" r:id="rId1"/>
</worksheet>
</file>

<file path=xl/worksheets/sheet30.xml><?xml version="1.0" encoding="utf-8"?>
<worksheet xmlns="http://schemas.openxmlformats.org/spreadsheetml/2006/main" xmlns:r="http://schemas.openxmlformats.org/officeDocument/2006/relationships">
  <sheetPr codeName="Foglio16">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23</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1.xml><?xml version="1.0" encoding="utf-8"?>
<worksheet xmlns="http://schemas.openxmlformats.org/spreadsheetml/2006/main" xmlns:r="http://schemas.openxmlformats.org/officeDocument/2006/relationships">
  <sheetPr codeName="Foglio17">
    <tabColor indexed="51"/>
  </sheetPr>
  <dimension ref="A1:AK38"/>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24</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38" ht="12.75">
      <c r="A38"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2.xml><?xml version="1.0" encoding="utf-8"?>
<worksheet xmlns="http://schemas.openxmlformats.org/spreadsheetml/2006/main" xmlns:r="http://schemas.openxmlformats.org/officeDocument/2006/relationships">
  <sheetPr codeName="Foglio18">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25</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3.xml><?xml version="1.0" encoding="utf-8"?>
<worksheet xmlns="http://schemas.openxmlformats.org/spreadsheetml/2006/main" xmlns:r="http://schemas.openxmlformats.org/officeDocument/2006/relationships">
  <sheetPr codeName="Foglio19">
    <tabColor indexed="51"/>
  </sheetPr>
  <dimension ref="A1:AK30"/>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26</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30" ht="12.75">
      <c r="A30"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4.xml><?xml version="1.0" encoding="utf-8"?>
<worksheet xmlns="http://schemas.openxmlformats.org/spreadsheetml/2006/main" xmlns:r="http://schemas.openxmlformats.org/officeDocument/2006/relationships">
  <sheetPr codeName="Foglio20">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27</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5.xml><?xml version="1.0" encoding="utf-8"?>
<worksheet xmlns="http://schemas.openxmlformats.org/spreadsheetml/2006/main" xmlns:r="http://schemas.openxmlformats.org/officeDocument/2006/relationships">
  <sheetPr codeName="Foglio21">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28</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6.xml><?xml version="1.0" encoding="utf-8"?>
<worksheet xmlns="http://schemas.openxmlformats.org/spreadsheetml/2006/main" xmlns:r="http://schemas.openxmlformats.org/officeDocument/2006/relationships">
  <sheetPr codeName="Foglio22">
    <tabColor indexed="51"/>
  </sheetPr>
  <dimension ref="A1:AK24"/>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29</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7.xml><?xml version="1.0" encoding="utf-8"?>
<worksheet xmlns="http://schemas.openxmlformats.org/spreadsheetml/2006/main" xmlns:r="http://schemas.openxmlformats.org/officeDocument/2006/relationships">
  <sheetPr codeName="Foglio23">
    <tabColor indexed="51"/>
  </sheetPr>
  <dimension ref="A1:AK38"/>
  <sheetViews>
    <sheetView workbookViewId="0" topLeftCell="A1">
      <selection activeCell="A24" sqref="A24:I2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30</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38" ht="12.75">
      <c r="A38"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38.xml><?xml version="1.0" encoding="utf-8"?>
<worksheet xmlns="http://schemas.openxmlformats.org/spreadsheetml/2006/main" xmlns:r="http://schemas.openxmlformats.org/officeDocument/2006/relationships">
  <sheetPr>
    <tabColor indexed="11"/>
  </sheetPr>
  <dimension ref="A1:AE27"/>
  <sheetViews>
    <sheetView workbookViewId="0" topLeftCell="A1">
      <selection activeCell="A29" sqref="A29"/>
    </sheetView>
  </sheetViews>
  <sheetFormatPr defaultColWidth="9.140625" defaultRowHeight="12.75"/>
  <cols>
    <col min="1" max="13" width="10.7109375" style="13" customWidth="1"/>
    <col min="14" max="14" width="10.7109375" style="13" hidden="1" customWidth="1"/>
    <col min="15" max="19" width="10.7109375" style="13" customWidth="1"/>
    <col min="20" max="31" width="7.7109375" style="13" customWidth="1"/>
    <col min="32" max="16384" width="9.140625" style="13" customWidth="1"/>
  </cols>
  <sheetData>
    <row r="1" spans="1:13" ht="25.5" customHeight="1">
      <c r="A1" s="991" t="s">
        <v>10</v>
      </c>
      <c r="B1" s="998"/>
      <c r="C1" s="999"/>
      <c r="D1" s="991" t="s">
        <v>143</v>
      </c>
      <c r="E1" s="992"/>
      <c r="F1" s="992"/>
      <c r="G1" s="992"/>
      <c r="H1" s="992"/>
      <c r="I1" s="992"/>
      <c r="J1" s="992"/>
      <c r="K1" s="992"/>
      <c r="L1" s="992"/>
      <c r="M1" s="993"/>
    </row>
    <row r="2" spans="1:13" ht="24.75" customHeight="1" thickBot="1">
      <c r="A2" s="1000" t="str">
        <f>Foglio0!D23</f>
        <v>2013/2014</v>
      </c>
      <c r="B2" s="1001"/>
      <c r="C2" s="1002"/>
      <c r="D2" s="994"/>
      <c r="E2" s="995"/>
      <c r="F2" s="995"/>
      <c r="G2" s="995"/>
      <c r="H2" s="995"/>
      <c r="I2" s="995"/>
      <c r="J2" s="995"/>
      <c r="K2" s="995"/>
      <c r="L2" s="995"/>
      <c r="M2" s="996"/>
    </row>
    <row r="3" spans="1:13" ht="6.75" customHeight="1" thickBot="1">
      <c r="A3" s="34"/>
      <c r="B3" s="35"/>
      <c r="C3" s="35"/>
      <c r="D3" s="35"/>
      <c r="E3" s="35"/>
      <c r="F3" s="35"/>
      <c r="G3" s="35"/>
      <c r="H3" s="35"/>
      <c r="I3" s="35"/>
      <c r="J3" s="35"/>
      <c r="K3" s="35"/>
      <c r="L3" s="35"/>
      <c r="M3" s="36"/>
    </row>
    <row r="4" spans="1:13" ht="24.75" customHeight="1" thickBot="1">
      <c r="A4" s="997" t="s">
        <v>155</v>
      </c>
      <c r="B4" s="997"/>
      <c r="C4" s="997"/>
      <c r="D4" s="997"/>
      <c r="E4" s="997"/>
      <c r="F4" s="997"/>
      <c r="G4" s="997"/>
      <c r="H4" s="997"/>
      <c r="I4" s="997"/>
      <c r="J4" s="997"/>
      <c r="K4" s="997"/>
      <c r="L4" s="997"/>
      <c r="M4" s="997"/>
    </row>
    <row r="5" spans="1:13" ht="24.75" customHeight="1" thickBot="1">
      <c r="A5" s="47">
        <v>1</v>
      </c>
      <c r="B5" s="47">
        <v>2</v>
      </c>
      <c r="C5" s="47">
        <v>3</v>
      </c>
      <c r="D5" s="47">
        <v>4</v>
      </c>
      <c r="E5" s="47">
        <v>5</v>
      </c>
      <c r="F5" s="47">
        <v>6</v>
      </c>
      <c r="G5" s="47">
        <v>7</v>
      </c>
      <c r="H5" s="47">
        <v>8</v>
      </c>
      <c r="I5" s="47">
        <v>9</v>
      </c>
      <c r="J5" s="47">
        <v>10</v>
      </c>
      <c r="K5" s="988"/>
      <c r="L5" s="989"/>
      <c r="M5" s="989"/>
    </row>
    <row r="6" spans="1:14" ht="19.5" customHeight="1" thickBot="1">
      <c r="A6" s="37">
        <f>ROUND('P.01'!I10,2)</f>
        <v>0</v>
      </c>
      <c r="B6" s="37">
        <f>ROUND('P.02'!I10,2)</f>
        <v>0</v>
      </c>
      <c r="C6" s="37">
        <f>ROUND('P.03'!I10,2)</f>
        <v>0</v>
      </c>
      <c r="D6" s="37">
        <f>ROUND('P.04'!I10,2)</f>
        <v>0</v>
      </c>
      <c r="E6" s="37">
        <f>ROUND('P.05'!I10,2)</f>
        <v>0</v>
      </c>
      <c r="F6" s="37">
        <f>ROUND('P.06'!I10,2)</f>
        <v>0</v>
      </c>
      <c r="G6" s="37">
        <f>ROUND('P.07'!I10,2)</f>
        <v>0</v>
      </c>
      <c r="H6" s="37">
        <f>ROUND('P.08'!I10,2)</f>
        <v>0</v>
      </c>
      <c r="I6" s="37">
        <f>ROUND('P.09'!I10,2)</f>
        <v>0</v>
      </c>
      <c r="J6" s="37">
        <f>ROUND('P.10'!I10,2)</f>
        <v>0</v>
      </c>
      <c r="K6" s="978" t="s">
        <v>146</v>
      </c>
      <c r="L6" s="979"/>
      <c r="M6" s="979"/>
      <c r="N6" s="39">
        <f>SUM(A6:J6)</f>
        <v>0</v>
      </c>
    </row>
    <row r="7" spans="1:14" ht="19.5" customHeight="1" thickBot="1">
      <c r="A7" s="37">
        <f>ROUND('P.01'!I11,2)</f>
        <v>0</v>
      </c>
      <c r="B7" s="37">
        <f>ROUND('P.02'!I11,2)</f>
        <v>0</v>
      </c>
      <c r="C7" s="37">
        <f>ROUND('P.03'!I11,2)</f>
        <v>0</v>
      </c>
      <c r="D7" s="37">
        <f>ROUND('P.04'!I11,2)</f>
        <v>0</v>
      </c>
      <c r="E7" s="37">
        <f>ROUND('P.05'!I11,2)</f>
        <v>0</v>
      </c>
      <c r="F7" s="37">
        <f>ROUND('P.06'!I11,2)</f>
        <v>0</v>
      </c>
      <c r="G7" s="37">
        <f>ROUND('P.07'!I11,2)</f>
        <v>0</v>
      </c>
      <c r="H7" s="37">
        <f>ROUND('P.08'!I11,2)</f>
        <v>0</v>
      </c>
      <c r="I7" s="37">
        <f>ROUND('P.09'!I11,2)</f>
        <v>0</v>
      </c>
      <c r="J7" s="37">
        <f>ROUND('P.10'!I11,2)</f>
        <v>0</v>
      </c>
      <c r="K7" s="978" t="s">
        <v>148</v>
      </c>
      <c r="L7" s="979"/>
      <c r="M7" s="979"/>
      <c r="N7" s="39">
        <f>SUM(A7:J7)</f>
        <v>0</v>
      </c>
    </row>
    <row r="8" spans="1:14" ht="19.5" customHeight="1" thickBot="1">
      <c r="A8" s="37">
        <f>ROUND('P.01'!I12,2)</f>
        <v>0</v>
      </c>
      <c r="B8" s="37">
        <f>ROUND('P.02'!I12,2)</f>
        <v>0</v>
      </c>
      <c r="C8" s="37">
        <f>ROUND('P.03'!I12,2)</f>
        <v>0</v>
      </c>
      <c r="D8" s="37">
        <f>ROUND('P.04'!I12,2)</f>
        <v>0</v>
      </c>
      <c r="E8" s="37">
        <f>ROUND('P.05'!I12,2)</f>
        <v>0</v>
      </c>
      <c r="F8" s="37">
        <f>ROUND('P.06'!I12,2)</f>
        <v>0</v>
      </c>
      <c r="G8" s="37">
        <f>ROUND('P.07'!I12,2)</f>
        <v>0</v>
      </c>
      <c r="H8" s="37">
        <f>ROUND('P.08'!I12,2)</f>
        <v>0</v>
      </c>
      <c r="I8" s="37">
        <f>ROUND('P.09'!I12,2)</f>
        <v>0</v>
      </c>
      <c r="J8" s="37">
        <f>ROUND('P.10'!I12,2)</f>
        <v>0</v>
      </c>
      <c r="K8" s="978" t="s">
        <v>147</v>
      </c>
      <c r="L8" s="979"/>
      <c r="M8" s="979"/>
      <c r="N8" s="39">
        <f>SUM(A8:J8)</f>
        <v>0</v>
      </c>
    </row>
    <row r="9" spans="1:14" s="14" customFormat="1" ht="19.5" customHeight="1" thickBot="1">
      <c r="A9" s="37">
        <f>ROUND('P.01'!I13,2)</f>
        <v>0</v>
      </c>
      <c r="B9" s="37">
        <f>ROUND('P.02'!I13,2)</f>
        <v>0</v>
      </c>
      <c r="C9" s="37">
        <f>ROUND('P.03'!I13,2)</f>
        <v>0</v>
      </c>
      <c r="D9" s="37">
        <f>ROUND('P.04'!I13,2)</f>
        <v>0</v>
      </c>
      <c r="E9" s="37">
        <f>ROUND('P.05'!I13,2)</f>
        <v>0</v>
      </c>
      <c r="F9" s="37">
        <f>ROUND('P.06'!I13,2)</f>
        <v>0</v>
      </c>
      <c r="G9" s="37">
        <f>ROUND('P.07'!I13,2)</f>
        <v>0</v>
      </c>
      <c r="H9" s="37">
        <f>ROUND('P.08'!I13,2)</f>
        <v>0</v>
      </c>
      <c r="I9" s="37">
        <f>ROUND('P.09'!I13,2)</f>
        <v>0</v>
      </c>
      <c r="J9" s="37">
        <f>ROUND('P.10'!I13,2)</f>
        <v>0</v>
      </c>
      <c r="K9" s="978" t="s">
        <v>149</v>
      </c>
      <c r="L9" s="979"/>
      <c r="M9" s="979"/>
      <c r="N9" s="39">
        <f>SUM(A9:J9)</f>
        <v>0</v>
      </c>
    </row>
    <row r="10" spans="1:13" ht="12.75" customHeight="1" thickBot="1">
      <c r="A10" s="38">
        <f>ROUND(A6+A7+A8+A9,2)</f>
        <v>0</v>
      </c>
      <c r="B10" s="38">
        <f aca="true" t="shared" si="0" ref="B10:J10">ROUND(B6+B7+B8+B9,2)</f>
        <v>0</v>
      </c>
      <c r="C10" s="38">
        <f t="shared" si="0"/>
        <v>0</v>
      </c>
      <c r="D10" s="38">
        <f t="shared" si="0"/>
        <v>0</v>
      </c>
      <c r="E10" s="38">
        <f t="shared" si="0"/>
        <v>0</v>
      </c>
      <c r="F10" s="38">
        <f t="shared" si="0"/>
        <v>0</v>
      </c>
      <c r="G10" s="38">
        <f t="shared" si="0"/>
        <v>0</v>
      </c>
      <c r="H10" s="38">
        <f t="shared" si="0"/>
        <v>0</v>
      </c>
      <c r="I10" s="38">
        <f t="shared" si="0"/>
        <v>0</v>
      </c>
      <c r="J10" s="38">
        <f t="shared" si="0"/>
        <v>0</v>
      </c>
      <c r="K10" s="980"/>
      <c r="L10" s="981"/>
      <c r="M10" s="982"/>
    </row>
    <row r="11" spans="1:13" ht="24.75" customHeight="1" thickBot="1">
      <c r="A11" s="47">
        <v>11</v>
      </c>
      <c r="B11" s="47">
        <v>12</v>
      </c>
      <c r="C11" s="47">
        <v>13</v>
      </c>
      <c r="D11" s="47">
        <v>14</v>
      </c>
      <c r="E11" s="47">
        <v>15</v>
      </c>
      <c r="F11" s="47">
        <v>16</v>
      </c>
      <c r="G11" s="47">
        <v>17</v>
      </c>
      <c r="H11" s="47">
        <v>18</v>
      </c>
      <c r="I11" s="47">
        <v>19</v>
      </c>
      <c r="J11" s="47">
        <v>20</v>
      </c>
      <c r="K11" s="988"/>
      <c r="L11" s="989"/>
      <c r="M11" s="989"/>
    </row>
    <row r="12" spans="1:14" ht="19.5" customHeight="1" thickBot="1">
      <c r="A12" s="37">
        <f>ROUND('P.11'!I10,2)</f>
        <v>0</v>
      </c>
      <c r="B12" s="37">
        <f>ROUND('P.12'!I10,2)</f>
        <v>0</v>
      </c>
      <c r="C12" s="37">
        <f>ROUND('P.13'!I10,2)</f>
        <v>0</v>
      </c>
      <c r="D12" s="37">
        <f>ROUND('P.14'!I10,2)</f>
        <v>0</v>
      </c>
      <c r="E12" s="37">
        <f>ROUND('P.15'!I10,2)</f>
        <v>0</v>
      </c>
      <c r="F12" s="37">
        <f>ROUND('P.16'!I10,2)</f>
        <v>0</v>
      </c>
      <c r="G12" s="37">
        <f>ROUND('P.17'!I10,2)</f>
        <v>0</v>
      </c>
      <c r="H12" s="37">
        <f>ROUND('P.18'!I10,2)</f>
        <v>0</v>
      </c>
      <c r="I12" s="37">
        <f>ROUND('P.19'!I10,2)</f>
        <v>0</v>
      </c>
      <c r="J12" s="37">
        <f>ROUND('P.20'!I10,2)</f>
        <v>0</v>
      </c>
      <c r="K12" s="978" t="s">
        <v>146</v>
      </c>
      <c r="L12" s="979"/>
      <c r="M12" s="979"/>
      <c r="N12" s="39">
        <f>SUM(A12:J12)</f>
        <v>0</v>
      </c>
    </row>
    <row r="13" spans="1:14" ht="19.5" customHeight="1" thickBot="1">
      <c r="A13" s="37">
        <f>ROUND('P.11'!I11,2)</f>
        <v>0</v>
      </c>
      <c r="B13" s="37">
        <f>ROUND('P.12'!I11,2)</f>
        <v>0</v>
      </c>
      <c r="C13" s="37">
        <f>ROUND('P.13'!I11,2)</f>
        <v>0</v>
      </c>
      <c r="D13" s="37">
        <f>ROUND('P.14'!I11,2)</f>
        <v>0</v>
      </c>
      <c r="E13" s="37">
        <f>ROUND('P.15'!I11,2)</f>
        <v>0</v>
      </c>
      <c r="F13" s="37">
        <f>ROUND('P.16'!I11,2)</f>
        <v>0</v>
      </c>
      <c r="G13" s="37">
        <f>ROUND('P.17'!I11,2)</f>
        <v>0</v>
      </c>
      <c r="H13" s="37">
        <f>ROUND('P.18'!I11,2)</f>
        <v>0</v>
      </c>
      <c r="I13" s="37">
        <f>ROUND('P.19'!I11,2)</f>
        <v>0</v>
      </c>
      <c r="J13" s="37">
        <f>ROUND('P.20'!I11,2)</f>
        <v>0</v>
      </c>
      <c r="K13" s="978" t="s">
        <v>148</v>
      </c>
      <c r="L13" s="979"/>
      <c r="M13" s="979"/>
      <c r="N13" s="39">
        <f>SUM(A13:J13)</f>
        <v>0</v>
      </c>
    </row>
    <row r="14" spans="1:14" ht="19.5" customHeight="1" thickBot="1">
      <c r="A14" s="37">
        <f>ROUND('P.11'!I12,2)</f>
        <v>0</v>
      </c>
      <c r="B14" s="37">
        <f>ROUND('P.12'!I12,2)</f>
        <v>0</v>
      </c>
      <c r="C14" s="37">
        <f>ROUND('P.13'!I12,2)</f>
        <v>0</v>
      </c>
      <c r="D14" s="37">
        <f>ROUND('P.14'!I12,2)</f>
        <v>0</v>
      </c>
      <c r="E14" s="37">
        <f>ROUND('P.15'!I12,2)</f>
        <v>0</v>
      </c>
      <c r="F14" s="37">
        <f>ROUND('P.16'!I12,2)</f>
        <v>0</v>
      </c>
      <c r="G14" s="37">
        <f>ROUND('P.17'!I12,2)</f>
        <v>0</v>
      </c>
      <c r="H14" s="37">
        <f>ROUND('P.18'!I12,2)</f>
        <v>0</v>
      </c>
      <c r="I14" s="37">
        <f>ROUND('P.19'!I12,2)</f>
        <v>0</v>
      </c>
      <c r="J14" s="37">
        <f>ROUND('P.20'!I12,2)</f>
        <v>0</v>
      </c>
      <c r="K14" s="978" t="s">
        <v>147</v>
      </c>
      <c r="L14" s="979"/>
      <c r="M14" s="979"/>
      <c r="N14" s="39">
        <f>SUM(A14:J14)</f>
        <v>0</v>
      </c>
    </row>
    <row r="15" spans="1:14" s="14" customFormat="1" ht="19.5" customHeight="1" thickBot="1">
      <c r="A15" s="37">
        <f>ROUND('P.11'!I13,2)</f>
        <v>0</v>
      </c>
      <c r="B15" s="37">
        <f>ROUND('P.12'!I13,2)</f>
        <v>0</v>
      </c>
      <c r="C15" s="37">
        <f>ROUND('P.13'!I13,2)</f>
        <v>0</v>
      </c>
      <c r="D15" s="37">
        <f>ROUND('P.14'!I13,2)</f>
        <v>0</v>
      </c>
      <c r="E15" s="37">
        <f>ROUND('P.15'!I13,2)</f>
        <v>0</v>
      </c>
      <c r="F15" s="37">
        <f>ROUND('P.16'!I13,2)</f>
        <v>0</v>
      </c>
      <c r="G15" s="37">
        <f>ROUND('P.17'!I13,2)</f>
        <v>0</v>
      </c>
      <c r="H15" s="37">
        <f>ROUND('P.18'!I13,2)</f>
        <v>0</v>
      </c>
      <c r="I15" s="37">
        <f>ROUND('P.19'!I13,2)</f>
        <v>0</v>
      </c>
      <c r="J15" s="37">
        <f>ROUND('P.20'!I13,2)</f>
        <v>0</v>
      </c>
      <c r="K15" s="978" t="s">
        <v>149</v>
      </c>
      <c r="L15" s="979"/>
      <c r="M15" s="979"/>
      <c r="N15" s="39">
        <f>SUM(A15:J15)</f>
        <v>0</v>
      </c>
    </row>
    <row r="16" spans="1:13" ht="12.75" customHeight="1" thickBot="1">
      <c r="A16" s="38">
        <f aca="true" t="shared" si="1" ref="A16:J16">ROUND(A12+A13+A14+A15,2)</f>
        <v>0</v>
      </c>
      <c r="B16" s="38">
        <f t="shared" si="1"/>
        <v>0</v>
      </c>
      <c r="C16" s="38">
        <f t="shared" si="1"/>
        <v>0</v>
      </c>
      <c r="D16" s="38">
        <f t="shared" si="1"/>
        <v>0</v>
      </c>
      <c r="E16" s="38">
        <f t="shared" si="1"/>
        <v>0</v>
      </c>
      <c r="F16" s="38">
        <f t="shared" si="1"/>
        <v>0</v>
      </c>
      <c r="G16" s="38">
        <f t="shared" si="1"/>
        <v>0</v>
      </c>
      <c r="H16" s="38">
        <f t="shared" si="1"/>
        <v>0</v>
      </c>
      <c r="I16" s="38">
        <f t="shared" si="1"/>
        <v>0</v>
      </c>
      <c r="J16" s="38">
        <f t="shared" si="1"/>
        <v>0</v>
      </c>
      <c r="K16" s="980"/>
      <c r="L16" s="981"/>
      <c r="M16" s="982"/>
    </row>
    <row r="17" spans="1:13" ht="24.75" customHeight="1" thickBot="1">
      <c r="A17" s="47">
        <v>21</v>
      </c>
      <c r="B17" s="47">
        <v>22</v>
      </c>
      <c r="C17" s="47">
        <v>23</v>
      </c>
      <c r="D17" s="47">
        <v>24</v>
      </c>
      <c r="E17" s="47">
        <v>25</v>
      </c>
      <c r="F17" s="47">
        <v>26</v>
      </c>
      <c r="G17" s="47">
        <v>27</v>
      </c>
      <c r="H17" s="47">
        <v>28</v>
      </c>
      <c r="I17" s="47">
        <v>29</v>
      </c>
      <c r="J17" s="47">
        <v>30</v>
      </c>
      <c r="K17" s="988"/>
      <c r="L17" s="989"/>
      <c r="M17" s="989"/>
    </row>
    <row r="18" spans="1:14" ht="19.5" customHeight="1" thickBot="1">
      <c r="A18" s="37">
        <f>ROUND('P.21'!I10,2)</f>
        <v>0</v>
      </c>
      <c r="B18" s="37">
        <f>ROUND('P.22'!I10,2)</f>
        <v>0</v>
      </c>
      <c r="C18" s="37">
        <f>ROUND('P.23'!I10,2)</f>
        <v>0</v>
      </c>
      <c r="D18" s="37">
        <f>ROUND('P.24'!I10,2)</f>
        <v>0</v>
      </c>
      <c r="E18" s="37">
        <f>ROUND('P.25'!I10,2)</f>
        <v>0</v>
      </c>
      <c r="F18" s="37">
        <f>ROUND('P.26'!I10,2)</f>
        <v>0</v>
      </c>
      <c r="G18" s="37">
        <f>ROUND('P.27'!I10,2)</f>
        <v>0</v>
      </c>
      <c r="H18" s="37">
        <f>ROUND('P.28'!I10,2)</f>
        <v>0</v>
      </c>
      <c r="I18" s="37">
        <f>ROUND('P.29'!I10,2)</f>
        <v>0</v>
      </c>
      <c r="J18" s="37">
        <f>ROUND('P.30'!I10,2)</f>
        <v>0</v>
      </c>
      <c r="K18" s="978" t="s">
        <v>146</v>
      </c>
      <c r="L18" s="979"/>
      <c r="M18" s="979"/>
      <c r="N18" s="39">
        <f>SUM(A18:J18)</f>
        <v>0</v>
      </c>
    </row>
    <row r="19" spans="1:14" ht="19.5" customHeight="1" thickBot="1">
      <c r="A19" s="37">
        <f>ROUND('P.21'!I11,2)</f>
        <v>0</v>
      </c>
      <c r="B19" s="37">
        <f>ROUND('P.22'!I11,2)</f>
        <v>0</v>
      </c>
      <c r="C19" s="37">
        <f>ROUND('P.23'!I11,2)</f>
        <v>0</v>
      </c>
      <c r="D19" s="37">
        <f>ROUND('P.24'!I11,2)</f>
        <v>0</v>
      </c>
      <c r="E19" s="37">
        <f>ROUND('P.25'!I11,2)</f>
        <v>0</v>
      </c>
      <c r="F19" s="37">
        <f>ROUND('P.26'!I11,2)</f>
        <v>0</v>
      </c>
      <c r="G19" s="37">
        <f>ROUND('P.27'!I11,2)</f>
        <v>0</v>
      </c>
      <c r="H19" s="37">
        <f>ROUND('P.28'!I11,2)</f>
        <v>0</v>
      </c>
      <c r="I19" s="37">
        <f>ROUND('P.29'!I11,2)</f>
        <v>0</v>
      </c>
      <c r="J19" s="37">
        <f>ROUND('P.30'!I11,2)</f>
        <v>0</v>
      </c>
      <c r="K19" s="978" t="s">
        <v>148</v>
      </c>
      <c r="L19" s="979"/>
      <c r="M19" s="979"/>
      <c r="N19" s="39">
        <f>SUM(A19:J19)</f>
        <v>0</v>
      </c>
    </row>
    <row r="20" spans="1:14" ht="19.5" customHeight="1" thickBot="1">
      <c r="A20" s="37">
        <f>ROUND('P.21'!I12,2)</f>
        <v>0</v>
      </c>
      <c r="B20" s="37">
        <f>ROUND('P.22'!I12,2)</f>
        <v>0</v>
      </c>
      <c r="C20" s="37">
        <f>ROUND('P.23'!I12,2)</f>
        <v>0</v>
      </c>
      <c r="D20" s="37">
        <f>ROUND('P.24'!I12,2)</f>
        <v>0</v>
      </c>
      <c r="E20" s="37">
        <f>ROUND('P.25'!I12,2)</f>
        <v>0</v>
      </c>
      <c r="F20" s="37">
        <f>ROUND('P.26'!I12,2)</f>
        <v>0</v>
      </c>
      <c r="G20" s="37">
        <f>ROUND('P.27'!I12,2)</f>
        <v>0</v>
      </c>
      <c r="H20" s="37">
        <f>ROUND('P.28'!I12,2)</f>
        <v>0</v>
      </c>
      <c r="I20" s="37">
        <f>ROUND('P.29'!I12,2)</f>
        <v>0</v>
      </c>
      <c r="J20" s="37">
        <f>ROUND('P.30'!I12,2)</f>
        <v>0</v>
      </c>
      <c r="K20" s="978" t="s">
        <v>147</v>
      </c>
      <c r="L20" s="979"/>
      <c r="M20" s="979"/>
      <c r="N20" s="39">
        <f>SUM(A20:J20)</f>
        <v>0</v>
      </c>
    </row>
    <row r="21" spans="1:14" ht="19.5" customHeight="1" thickBot="1">
      <c r="A21" s="37">
        <f>ROUND('P.21'!I13,2)</f>
        <v>0</v>
      </c>
      <c r="B21" s="37">
        <f>ROUND('P.22'!I13,2)</f>
        <v>0</v>
      </c>
      <c r="C21" s="37">
        <f>ROUND('P.23'!I13,2)</f>
        <v>0</v>
      </c>
      <c r="D21" s="37">
        <f>ROUND('P.24'!I13,2)</f>
        <v>0</v>
      </c>
      <c r="E21" s="37">
        <f>ROUND('P.25'!I13,2)</f>
        <v>0</v>
      </c>
      <c r="F21" s="37">
        <f>ROUND('P.26'!I13,2)</f>
        <v>0</v>
      </c>
      <c r="G21" s="37">
        <f>ROUND('P.27'!I13,2)</f>
        <v>0</v>
      </c>
      <c r="H21" s="37">
        <f>ROUND('P.28'!I13,2)</f>
        <v>0</v>
      </c>
      <c r="I21" s="37">
        <f>ROUND('P.29'!I13,2)</f>
        <v>0</v>
      </c>
      <c r="J21" s="37">
        <f>ROUND('P.30'!I13,2)</f>
        <v>0</v>
      </c>
      <c r="K21" s="978" t="s">
        <v>149</v>
      </c>
      <c r="L21" s="979"/>
      <c r="M21" s="979"/>
      <c r="N21" s="39">
        <f>SUM(A21:J21)</f>
        <v>0</v>
      </c>
    </row>
    <row r="22" spans="1:13" ht="12.75" customHeight="1" thickBot="1">
      <c r="A22" s="38">
        <f aca="true" t="shared" si="2" ref="A22:J22">ROUND(A18+A19+A20+A21,2)</f>
        <v>0</v>
      </c>
      <c r="B22" s="38">
        <f t="shared" si="2"/>
        <v>0</v>
      </c>
      <c r="C22" s="38">
        <f t="shared" si="2"/>
        <v>0</v>
      </c>
      <c r="D22" s="38">
        <f t="shared" si="2"/>
        <v>0</v>
      </c>
      <c r="E22" s="38">
        <f t="shared" si="2"/>
        <v>0</v>
      </c>
      <c r="F22" s="38">
        <f t="shared" si="2"/>
        <v>0</v>
      </c>
      <c r="G22" s="38">
        <f t="shared" si="2"/>
        <v>0</v>
      </c>
      <c r="H22" s="38">
        <f t="shared" si="2"/>
        <v>0</v>
      </c>
      <c r="I22" s="38">
        <f t="shared" si="2"/>
        <v>0</v>
      </c>
      <c r="J22" s="38">
        <f t="shared" si="2"/>
        <v>0</v>
      </c>
      <c r="K22" s="980"/>
      <c r="L22" s="981"/>
      <c r="M22" s="982"/>
    </row>
    <row r="23" spans="1:31" ht="29.25" customHeight="1" thickBot="1">
      <c r="A23" s="990" t="s">
        <v>144</v>
      </c>
      <c r="B23" s="990"/>
      <c r="C23" s="990"/>
      <c r="D23" s="990"/>
      <c r="E23" s="990"/>
      <c r="F23" s="990"/>
      <c r="G23" s="990"/>
      <c r="H23" s="990"/>
      <c r="I23" s="990"/>
      <c r="J23" s="990"/>
      <c r="K23" s="990"/>
      <c r="L23" s="990"/>
      <c r="M23" s="990"/>
      <c r="V23" s="33"/>
      <c r="AE23" s="33"/>
    </row>
    <row r="24" spans="1:13" ht="24.75" customHeight="1" thickBot="1">
      <c r="A24" s="983" t="s">
        <v>145</v>
      </c>
      <c r="B24" s="984"/>
      <c r="C24" s="984"/>
      <c r="D24" s="984"/>
      <c r="E24" s="984"/>
      <c r="F24" s="984"/>
      <c r="G24" s="987"/>
      <c r="H24" s="985">
        <f>ROUND(N6+N12+N18,2)</f>
        <v>0</v>
      </c>
      <c r="I24" s="986"/>
      <c r="J24" s="969">
        <f>ROUND(H24+H25+H26+H27,2)</f>
        <v>0</v>
      </c>
      <c r="K24" s="970"/>
      <c r="L24" s="970"/>
      <c r="M24" s="971"/>
    </row>
    <row r="25" spans="1:13" ht="24.75" customHeight="1" thickBot="1">
      <c r="A25" s="983" t="s">
        <v>151</v>
      </c>
      <c r="B25" s="984"/>
      <c r="C25" s="984"/>
      <c r="D25" s="984"/>
      <c r="E25" s="984"/>
      <c r="F25" s="984"/>
      <c r="G25" s="987"/>
      <c r="H25" s="985">
        <f>ROUND(N7+N13+N19,2)</f>
        <v>0</v>
      </c>
      <c r="I25" s="986"/>
      <c r="J25" s="972"/>
      <c r="K25" s="973"/>
      <c r="L25" s="973"/>
      <c r="M25" s="974"/>
    </row>
    <row r="26" spans="1:13" ht="24.75" customHeight="1" thickBot="1">
      <c r="A26" s="983" t="s">
        <v>152</v>
      </c>
      <c r="B26" s="984"/>
      <c r="C26" s="984"/>
      <c r="D26" s="984"/>
      <c r="E26" s="984"/>
      <c r="F26" s="984"/>
      <c r="G26" s="984"/>
      <c r="H26" s="985">
        <f>ROUND(N8+N14+N20,2)</f>
        <v>0</v>
      </c>
      <c r="I26" s="986"/>
      <c r="J26" s="972"/>
      <c r="K26" s="973"/>
      <c r="L26" s="973"/>
      <c r="M26" s="974"/>
    </row>
    <row r="27" spans="1:13" s="14" customFormat="1" ht="24.75" customHeight="1" thickBot="1">
      <c r="A27" s="983" t="s">
        <v>150</v>
      </c>
      <c r="B27" s="984"/>
      <c r="C27" s="984"/>
      <c r="D27" s="984"/>
      <c r="E27" s="984"/>
      <c r="F27" s="984"/>
      <c r="G27" s="984"/>
      <c r="H27" s="985">
        <f>ROUND(N9+N15+N21,2)</f>
        <v>0</v>
      </c>
      <c r="I27" s="986"/>
      <c r="J27" s="975"/>
      <c r="K27" s="976"/>
      <c r="L27" s="976"/>
      <c r="M27" s="977"/>
    </row>
  </sheetData>
  <sheetProtection sheet="1" objects="1" scenarios="1"/>
  <mergeCells count="32">
    <mergeCell ref="D1:M2"/>
    <mergeCell ref="A4:M4"/>
    <mergeCell ref="A1:C1"/>
    <mergeCell ref="A2:C2"/>
    <mergeCell ref="K9:M9"/>
    <mergeCell ref="K11:M11"/>
    <mergeCell ref="A23:M23"/>
    <mergeCell ref="K12:M12"/>
    <mergeCell ref="K13:M13"/>
    <mergeCell ref="K14:M14"/>
    <mergeCell ref="K15:M15"/>
    <mergeCell ref="K17:M17"/>
    <mergeCell ref="K18:M18"/>
    <mergeCell ref="K19:M19"/>
    <mergeCell ref="K5:M5"/>
    <mergeCell ref="K6:M6"/>
    <mergeCell ref="K7:M7"/>
    <mergeCell ref="K8:M8"/>
    <mergeCell ref="A27:G27"/>
    <mergeCell ref="H24:I24"/>
    <mergeCell ref="H25:I25"/>
    <mergeCell ref="H26:I26"/>
    <mergeCell ref="A24:G24"/>
    <mergeCell ref="A25:G25"/>
    <mergeCell ref="A26:G26"/>
    <mergeCell ref="H27:I27"/>
    <mergeCell ref="J24:M27"/>
    <mergeCell ref="K20:M20"/>
    <mergeCell ref="K21:M21"/>
    <mergeCell ref="K10:M10"/>
    <mergeCell ref="K16:M16"/>
    <mergeCell ref="K22:M22"/>
  </mergeCells>
  <printOptions horizontalCentered="1" verticalCentered="1"/>
  <pageMargins left="0" right="0" top="0" bottom="0" header="0" footer="0"/>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20"/>
  </sheetPr>
  <dimension ref="A1:L69"/>
  <sheetViews>
    <sheetView workbookViewId="0" topLeftCell="A1">
      <selection activeCell="E12" sqref="E12:F13"/>
    </sheetView>
  </sheetViews>
  <sheetFormatPr defaultColWidth="9.140625" defaultRowHeight="12.75"/>
  <cols>
    <col min="1" max="5" width="8.7109375" style="0" customWidth="1"/>
    <col min="6" max="6" width="4.140625" style="0" customWidth="1"/>
    <col min="7" max="11" width="8.7109375" style="0" customWidth="1"/>
  </cols>
  <sheetData>
    <row r="1" spans="1:12" ht="12.75">
      <c r="A1" s="355" t="s">
        <v>10</v>
      </c>
      <c r="B1" s="356"/>
      <c r="C1" s="356"/>
      <c r="D1" s="391" t="s">
        <v>235</v>
      </c>
      <c r="E1" s="358"/>
      <c r="F1" s="358"/>
      <c r="G1" s="358"/>
      <c r="H1" s="357"/>
      <c r="I1" s="357"/>
      <c r="J1" s="357"/>
      <c r="K1" s="357"/>
      <c r="L1" s="359"/>
    </row>
    <row r="2" spans="1:12" ht="12.75">
      <c r="A2" s="357"/>
      <c r="B2" s="357"/>
      <c r="C2" s="357"/>
      <c r="D2" s="357"/>
      <c r="E2" s="357"/>
      <c r="F2" s="357"/>
      <c r="G2" s="357"/>
      <c r="H2" s="357"/>
      <c r="I2" s="357"/>
      <c r="J2" s="357"/>
      <c r="K2" s="357"/>
      <c r="L2" s="359"/>
    </row>
    <row r="3" spans="1:12" ht="12.75">
      <c r="A3" s="360" t="str">
        <f>Foglio0!D23</f>
        <v>2013/2014</v>
      </c>
      <c r="B3" s="361"/>
      <c r="C3" s="361"/>
      <c r="D3" s="357"/>
      <c r="E3" s="357"/>
      <c r="F3" s="357"/>
      <c r="G3" s="357"/>
      <c r="H3" s="357"/>
      <c r="I3" s="357"/>
      <c r="J3" s="357"/>
      <c r="K3" s="357"/>
      <c r="L3" s="359"/>
    </row>
    <row r="4" spans="1:12" ht="12.75">
      <c r="A4" s="361"/>
      <c r="B4" s="361"/>
      <c r="C4" s="361"/>
      <c r="D4" s="357"/>
      <c r="E4" s="357"/>
      <c r="F4" s="357"/>
      <c r="G4" s="357"/>
      <c r="H4" s="357"/>
      <c r="I4" s="357"/>
      <c r="J4" s="357"/>
      <c r="K4" s="357"/>
      <c r="L4" s="359"/>
    </row>
    <row r="5" spans="1:12" ht="12.75" customHeight="1">
      <c r="A5" s="60"/>
      <c r="B5" s="61"/>
      <c r="C5" s="392" t="s">
        <v>20</v>
      </c>
      <c r="D5" s="392"/>
      <c r="E5" s="392"/>
      <c r="F5" s="392"/>
      <c r="G5" s="392"/>
      <c r="H5" s="392"/>
      <c r="I5" s="392"/>
      <c r="J5" s="393"/>
      <c r="K5" s="60"/>
      <c r="L5" s="62"/>
    </row>
    <row r="6" spans="1:12" ht="39.75" customHeight="1">
      <c r="A6" s="394" t="s">
        <v>22</v>
      </c>
      <c r="B6" s="356"/>
      <c r="C6" s="356"/>
      <c r="D6" s="356"/>
      <c r="E6" s="407" t="s">
        <v>23</v>
      </c>
      <c r="F6" s="408"/>
      <c r="G6" s="408"/>
      <c r="H6" s="408"/>
      <c r="I6" s="394" t="s">
        <v>92</v>
      </c>
      <c r="J6" s="356"/>
      <c r="K6" s="356"/>
      <c r="L6" s="395"/>
    </row>
    <row r="7" spans="1:12" ht="13.5" customHeight="1">
      <c r="A7" s="400"/>
      <c r="B7" s="400"/>
      <c r="C7" s="400"/>
      <c r="D7" s="400"/>
      <c r="E7" s="408"/>
      <c r="F7" s="408"/>
      <c r="G7" s="408"/>
      <c r="H7" s="408"/>
      <c r="I7" s="356"/>
      <c r="J7" s="356"/>
      <c r="K7" s="356"/>
      <c r="L7" s="395"/>
    </row>
    <row r="8" spans="1:12" ht="12.75">
      <c r="A8" s="375" t="s">
        <v>24</v>
      </c>
      <c r="B8" s="375"/>
      <c r="C8" s="375"/>
      <c r="D8" s="375"/>
      <c r="E8" s="375"/>
      <c r="F8" s="396"/>
      <c r="G8" s="396"/>
      <c r="H8" s="396"/>
      <c r="I8" s="396"/>
      <c r="J8" s="396"/>
      <c r="K8" s="396"/>
      <c r="L8" s="397"/>
    </row>
    <row r="9" spans="1:12" ht="12.75">
      <c r="A9" s="375"/>
      <c r="B9" s="375"/>
      <c r="C9" s="375"/>
      <c r="D9" s="375"/>
      <c r="E9" s="375"/>
      <c r="F9" s="396"/>
      <c r="G9" s="396"/>
      <c r="H9" s="396"/>
      <c r="I9" s="396"/>
      <c r="J9" s="396"/>
      <c r="K9" s="396"/>
      <c r="L9" s="397"/>
    </row>
    <row r="10" spans="1:12" ht="26.25" customHeight="1">
      <c r="A10" s="398" t="s">
        <v>160</v>
      </c>
      <c r="B10" s="399"/>
      <c r="C10" s="399"/>
      <c r="D10" s="399"/>
      <c r="E10" s="388">
        <v>0</v>
      </c>
      <c r="F10" s="388"/>
      <c r="G10" s="379">
        <v>1220</v>
      </c>
      <c r="H10" s="380"/>
      <c r="I10" s="364">
        <f>ROUND(E10*G10,2)</f>
        <v>0</v>
      </c>
      <c r="J10" s="365"/>
      <c r="K10" s="365"/>
      <c r="L10" s="354"/>
    </row>
    <row r="11" spans="1:12" ht="26.25" customHeight="1">
      <c r="A11" s="398" t="s">
        <v>161</v>
      </c>
      <c r="B11" s="399"/>
      <c r="C11" s="399"/>
      <c r="D11" s="399"/>
      <c r="E11" s="388">
        <v>0</v>
      </c>
      <c r="F11" s="388"/>
      <c r="G11" s="379">
        <v>820</v>
      </c>
      <c r="H11" s="380"/>
      <c r="I11" s="364">
        <f>ROUND(E11*G11,2)</f>
        <v>0</v>
      </c>
      <c r="J11" s="365"/>
      <c r="K11" s="365"/>
      <c r="L11" s="354"/>
    </row>
    <row r="12" spans="1:12" ht="48.75" customHeight="1">
      <c r="A12" s="401" t="s">
        <v>162</v>
      </c>
      <c r="B12" s="402"/>
      <c r="C12" s="402"/>
      <c r="D12" s="402"/>
      <c r="E12" s="388">
        <v>0</v>
      </c>
      <c r="F12" s="389"/>
      <c r="G12" s="379">
        <v>750</v>
      </c>
      <c r="H12" s="380"/>
      <c r="I12" s="364">
        <f>ROUND(E12*G12,2)</f>
        <v>0</v>
      </c>
      <c r="J12" s="364"/>
      <c r="K12" s="364"/>
      <c r="L12" s="354"/>
    </row>
    <row r="13" spans="1:12" ht="39.75" customHeight="1">
      <c r="A13" s="403"/>
      <c r="B13" s="403"/>
      <c r="C13" s="403"/>
      <c r="D13" s="403"/>
      <c r="E13" s="389"/>
      <c r="F13" s="389"/>
      <c r="G13" s="380"/>
      <c r="H13" s="380"/>
      <c r="I13" s="364"/>
      <c r="J13" s="364"/>
      <c r="K13" s="364"/>
      <c r="L13" s="354"/>
    </row>
    <row r="14" spans="1:12" ht="26.25" customHeight="1">
      <c r="A14" s="401" t="s">
        <v>163</v>
      </c>
      <c r="B14" s="412"/>
      <c r="C14" s="412"/>
      <c r="D14" s="412"/>
      <c r="E14" s="390">
        <v>0</v>
      </c>
      <c r="F14" s="390"/>
      <c r="G14" s="379">
        <v>650</v>
      </c>
      <c r="H14" s="380"/>
      <c r="I14" s="364">
        <f>ROUND(E14*G14,2)</f>
        <v>0</v>
      </c>
      <c r="J14" s="354"/>
      <c r="K14" s="354"/>
      <c r="L14" s="354"/>
    </row>
    <row r="15" spans="1:12" ht="12.75">
      <c r="A15" s="413" t="s">
        <v>164</v>
      </c>
      <c r="B15" s="414"/>
      <c r="C15" s="414"/>
      <c r="D15" s="414"/>
      <c r="E15" s="386">
        <f>ROUND(Foglio2!A9+Foglio2!I11,0)</f>
        <v>0</v>
      </c>
      <c r="F15" s="387"/>
      <c r="G15" s="379">
        <v>30</v>
      </c>
      <c r="H15" s="354"/>
      <c r="I15" s="364">
        <f>ROUND(E15*G15,2)</f>
        <v>0</v>
      </c>
      <c r="J15" s="354"/>
      <c r="K15" s="354"/>
      <c r="L15" s="354"/>
    </row>
    <row r="16" spans="1:12" ht="12.75">
      <c r="A16" s="415"/>
      <c r="B16" s="415"/>
      <c r="C16" s="415"/>
      <c r="D16" s="415"/>
      <c r="E16" s="387"/>
      <c r="F16" s="387"/>
      <c r="G16" s="354"/>
      <c r="H16" s="354"/>
      <c r="I16" s="354"/>
      <c r="J16" s="354"/>
      <c r="K16" s="354"/>
      <c r="L16" s="354"/>
    </row>
    <row r="17" spans="1:12" ht="21.75" customHeight="1">
      <c r="A17" s="415"/>
      <c r="B17" s="415"/>
      <c r="C17" s="415"/>
      <c r="D17" s="415"/>
      <c r="E17" s="387"/>
      <c r="F17" s="387"/>
      <c r="G17" s="354"/>
      <c r="H17" s="354"/>
      <c r="I17" s="354"/>
      <c r="J17" s="354"/>
      <c r="K17" s="354"/>
      <c r="L17" s="354"/>
    </row>
    <row r="18" spans="1:12" ht="47.25" customHeight="1">
      <c r="A18" s="411" t="s">
        <v>25</v>
      </c>
      <c r="B18" s="396"/>
      <c r="C18" s="396"/>
      <c r="D18" s="396"/>
      <c r="E18" s="396"/>
      <c r="F18" s="396"/>
      <c r="G18" s="396"/>
      <c r="H18" s="396"/>
      <c r="I18" s="409">
        <f>ROUND(I10+I11+I12+I14+I15,2)</f>
        <v>0</v>
      </c>
      <c r="J18" s="410"/>
      <c r="K18" s="410"/>
      <c r="L18" s="351"/>
    </row>
    <row r="19" spans="1:12" ht="24" customHeight="1">
      <c r="A19" s="405" t="s">
        <v>165</v>
      </c>
      <c r="B19" s="406"/>
      <c r="C19" s="406"/>
      <c r="D19" s="406"/>
      <c r="E19" s="406"/>
      <c r="F19" s="406"/>
      <c r="G19" s="406"/>
      <c r="H19" s="406"/>
      <c r="I19" s="406"/>
      <c r="J19" s="406"/>
      <c r="K19" s="406"/>
      <c r="L19" s="406"/>
    </row>
    <row r="20" spans="1:12" ht="24.75" customHeight="1">
      <c r="A20" s="340" t="s">
        <v>28</v>
      </c>
      <c r="B20" s="341"/>
      <c r="C20" s="341"/>
      <c r="D20" s="341"/>
      <c r="E20" s="371">
        <v>1</v>
      </c>
      <c r="F20" s="371"/>
      <c r="G20" s="379">
        <v>1750</v>
      </c>
      <c r="H20" s="380"/>
      <c r="I20" s="364">
        <f>ROUND(E20*G20,2)</f>
        <v>1750</v>
      </c>
      <c r="J20" s="365"/>
      <c r="K20" s="365"/>
      <c r="L20" s="354"/>
    </row>
    <row r="21" spans="1:12" ht="24.75" customHeight="1">
      <c r="A21" s="340" t="s">
        <v>29</v>
      </c>
      <c r="B21" s="366"/>
      <c r="C21" s="366"/>
      <c r="D21" s="366"/>
      <c r="E21" s="371">
        <v>1</v>
      </c>
      <c r="F21" s="371"/>
      <c r="G21" s="379">
        <f>ROUND(A22*D22,2)</f>
        <v>774</v>
      </c>
      <c r="H21" s="380"/>
      <c r="I21" s="364">
        <f>ROUND(E21*G21,2)</f>
        <v>774</v>
      </c>
      <c r="J21" s="365"/>
      <c r="K21" s="365"/>
      <c r="L21" s="354"/>
    </row>
    <row r="22" spans="1:12" ht="15.75" customHeight="1">
      <c r="A22" s="369">
        <v>64.5</v>
      </c>
      <c r="B22" s="370"/>
      <c r="C22" s="52" t="s">
        <v>30</v>
      </c>
      <c r="D22" s="53">
        <v>12</v>
      </c>
      <c r="E22" s="372"/>
      <c r="F22" s="372"/>
      <c r="G22" s="381"/>
      <c r="H22" s="381"/>
      <c r="I22" s="382"/>
      <c r="J22" s="382"/>
      <c r="K22" s="382"/>
      <c r="L22" s="354"/>
    </row>
    <row r="23" spans="1:12" ht="34.5" customHeight="1">
      <c r="A23" s="367" t="s">
        <v>31</v>
      </c>
      <c r="B23" s="368"/>
      <c r="C23" s="368"/>
      <c r="D23" s="368"/>
      <c r="E23" s="377">
        <f>ROUND(I20,2)</f>
        <v>1750</v>
      </c>
      <c r="F23" s="378"/>
      <c r="G23" s="55" t="s">
        <v>32</v>
      </c>
      <c r="H23" s="54">
        <f>ROUND(I21,2)</f>
        <v>774</v>
      </c>
      <c r="I23" s="383">
        <f>ROUND(I20-I21,2)</f>
        <v>976</v>
      </c>
      <c r="J23" s="384"/>
      <c r="K23" s="384"/>
      <c r="L23" s="385"/>
    </row>
    <row r="24" spans="1:12" ht="34.5" customHeight="1">
      <c r="A24" s="340" t="s">
        <v>33</v>
      </c>
      <c r="B24" s="341"/>
      <c r="C24" s="341"/>
      <c r="D24" s="341"/>
      <c r="E24" s="373"/>
      <c r="F24" s="374"/>
      <c r="G24" s="352"/>
      <c r="H24" s="352"/>
      <c r="I24" s="364">
        <f>ROUND(I18,2)</f>
        <v>0</v>
      </c>
      <c r="J24" s="365"/>
      <c r="K24" s="365"/>
      <c r="L24" s="354"/>
    </row>
    <row r="25" spans="1:12" ht="39.75" customHeight="1">
      <c r="A25" s="375" t="s">
        <v>34</v>
      </c>
      <c r="B25" s="376"/>
      <c r="C25" s="376"/>
      <c r="D25" s="376"/>
      <c r="E25" s="377">
        <f>ROUND(I18,2)</f>
        <v>0</v>
      </c>
      <c r="F25" s="378"/>
      <c r="G25" s="55" t="s">
        <v>35</v>
      </c>
      <c r="H25" s="54">
        <f>ROUND(I23,2)</f>
        <v>976</v>
      </c>
      <c r="I25" s="353">
        <f>ROUND(I23+I24,2)</f>
        <v>976</v>
      </c>
      <c r="J25" s="353"/>
      <c r="K25" s="353"/>
      <c r="L25" s="354"/>
    </row>
    <row r="26" spans="1:12" ht="39.75" customHeight="1">
      <c r="A26" s="340" t="s">
        <v>36</v>
      </c>
      <c r="B26" s="341"/>
      <c r="C26" s="341"/>
      <c r="D26" s="341"/>
      <c r="E26" s="56">
        <f>ROUND(I25,2)</f>
        <v>976</v>
      </c>
      <c r="F26" s="55" t="s">
        <v>37</v>
      </c>
      <c r="G26" s="56">
        <v>12</v>
      </c>
      <c r="H26" s="56">
        <v>30</v>
      </c>
      <c r="I26" s="353">
        <f>ROUND(I25/12/30,2)</f>
        <v>2.71</v>
      </c>
      <c r="J26" s="353"/>
      <c r="K26" s="353"/>
      <c r="L26" s="354"/>
    </row>
    <row r="27" spans="1:12" ht="39.75" customHeight="1">
      <c r="A27" s="340" t="s">
        <v>38</v>
      </c>
      <c r="B27" s="341"/>
      <c r="C27" s="341"/>
      <c r="D27" s="341"/>
      <c r="E27" s="352"/>
      <c r="F27" s="352"/>
      <c r="G27" s="352"/>
      <c r="H27" s="352"/>
      <c r="I27" s="348">
        <v>0</v>
      </c>
      <c r="J27" s="348"/>
      <c r="K27" s="348"/>
      <c r="L27" s="349"/>
    </row>
    <row r="28" spans="1:12" ht="47.25" customHeight="1">
      <c r="A28" s="342" t="s">
        <v>39</v>
      </c>
      <c r="B28" s="343"/>
      <c r="C28" s="343"/>
      <c r="D28" s="343"/>
      <c r="E28" s="344">
        <f>ROUND(I26,2)</f>
        <v>2.71</v>
      </c>
      <c r="F28" s="344"/>
      <c r="G28" s="55" t="s">
        <v>30</v>
      </c>
      <c r="H28" s="57">
        <f>ROUND(I27,0)</f>
        <v>0</v>
      </c>
      <c r="I28" s="350">
        <f>ROUND(E28*H28,2)</f>
        <v>0</v>
      </c>
      <c r="J28" s="350"/>
      <c r="K28" s="350"/>
      <c r="L28" s="351"/>
    </row>
    <row r="29" spans="1:12" ht="45" customHeight="1">
      <c r="A29" s="347" t="s">
        <v>40</v>
      </c>
      <c r="B29" s="347"/>
      <c r="C29" s="347"/>
      <c r="D29" s="347"/>
      <c r="E29" s="347"/>
      <c r="F29" s="347"/>
      <c r="G29" s="347"/>
      <c r="H29" s="347"/>
      <c r="I29" s="345">
        <f>ROUND(I18+I28,2)</f>
        <v>0</v>
      </c>
      <c r="J29" s="345"/>
      <c r="K29" s="345"/>
      <c r="L29" s="346"/>
    </row>
    <row r="30" spans="1:12" ht="6.75" customHeight="1">
      <c r="A30" s="362"/>
      <c r="B30" s="363"/>
      <c r="C30" s="363"/>
      <c r="D30" s="363"/>
      <c r="E30" s="363"/>
      <c r="F30" s="363"/>
      <c r="G30" s="363"/>
      <c r="H30" s="363"/>
      <c r="I30" s="363"/>
      <c r="J30" s="363"/>
      <c r="K30" s="363"/>
      <c r="L30" s="58"/>
    </row>
    <row r="31" spans="1:12" ht="15" customHeight="1">
      <c r="A31" s="315"/>
      <c r="B31" s="315"/>
      <c r="C31" s="315"/>
      <c r="D31" s="315"/>
      <c r="E31" s="315"/>
      <c r="F31" s="315"/>
      <c r="G31" s="315"/>
      <c r="H31" s="315"/>
      <c r="I31" s="315"/>
      <c r="J31" s="315"/>
      <c r="K31" s="315"/>
      <c r="L31" s="315"/>
    </row>
    <row r="32" spans="1:12" ht="12.75">
      <c r="A32" s="355" t="s">
        <v>10</v>
      </c>
      <c r="B32" s="356"/>
      <c r="C32" s="356"/>
      <c r="D32" s="358" t="s">
        <v>166</v>
      </c>
      <c r="E32" s="358"/>
      <c r="F32" s="358"/>
      <c r="G32" s="358"/>
      <c r="H32" s="357"/>
      <c r="I32" s="357"/>
      <c r="J32" s="357"/>
      <c r="K32" s="357"/>
      <c r="L32" s="359"/>
    </row>
    <row r="33" spans="1:12" ht="12.75">
      <c r="A33" s="357"/>
      <c r="B33" s="357"/>
      <c r="C33" s="357"/>
      <c r="D33" s="357"/>
      <c r="E33" s="357"/>
      <c r="F33" s="357"/>
      <c r="G33" s="357"/>
      <c r="H33" s="357"/>
      <c r="I33" s="357"/>
      <c r="J33" s="357"/>
      <c r="K33" s="357"/>
      <c r="L33" s="359"/>
    </row>
    <row r="34" spans="1:12" ht="12.75">
      <c r="A34" s="360" t="str">
        <f>Foglio0!D23</f>
        <v>2013/2014</v>
      </c>
      <c r="B34" s="361"/>
      <c r="C34" s="361"/>
      <c r="D34" s="357"/>
      <c r="E34" s="357"/>
      <c r="F34" s="357"/>
      <c r="G34" s="357"/>
      <c r="H34" s="357"/>
      <c r="I34" s="357"/>
      <c r="J34" s="357"/>
      <c r="K34" s="357"/>
      <c r="L34" s="359"/>
    </row>
    <row r="35" spans="1:12" ht="12.75">
      <c r="A35" s="361"/>
      <c r="B35" s="361"/>
      <c r="C35" s="361"/>
      <c r="D35" s="357"/>
      <c r="E35" s="357"/>
      <c r="F35" s="357"/>
      <c r="G35" s="357"/>
      <c r="H35" s="357"/>
      <c r="I35" s="357"/>
      <c r="J35" s="357"/>
      <c r="K35" s="357"/>
      <c r="L35" s="359"/>
    </row>
    <row r="36" spans="1:12" ht="12.75">
      <c r="A36" s="361"/>
      <c r="B36" s="361"/>
      <c r="C36" s="361"/>
      <c r="D36" s="357"/>
      <c r="E36" s="357"/>
      <c r="F36" s="357"/>
      <c r="G36" s="357"/>
      <c r="H36" s="357"/>
      <c r="I36" s="357"/>
      <c r="J36" s="357"/>
      <c r="K36" s="357"/>
      <c r="L36" s="359"/>
    </row>
    <row r="37" spans="1:12" ht="12.75">
      <c r="A37" s="58"/>
      <c r="B37" s="58"/>
      <c r="C37" s="58"/>
      <c r="D37" s="58"/>
      <c r="E37" s="58"/>
      <c r="F37" s="58"/>
      <c r="G37" s="58"/>
      <c r="H37" s="58"/>
      <c r="I37" s="58"/>
      <c r="J37" s="58"/>
      <c r="K37" s="58"/>
      <c r="L37" s="58"/>
    </row>
    <row r="38" spans="1:12" ht="12.75">
      <c r="A38" s="58"/>
      <c r="B38" s="58"/>
      <c r="C38" s="58"/>
      <c r="D38" s="58"/>
      <c r="E38" s="58"/>
      <c r="F38" s="58"/>
      <c r="G38" s="58"/>
      <c r="H38" s="58"/>
      <c r="I38" s="58"/>
      <c r="J38" s="58"/>
      <c r="K38" s="58"/>
      <c r="L38" s="58"/>
    </row>
    <row r="39" spans="1:12" ht="12.75">
      <c r="A39" s="336" t="s">
        <v>93</v>
      </c>
      <c r="B39" s="337"/>
      <c r="C39" s="337"/>
      <c r="D39" s="338">
        <f>ROUND(I29/12*4,2)</f>
        <v>0</v>
      </c>
      <c r="E39" s="338"/>
      <c r="F39" s="338"/>
      <c r="G39" s="338"/>
      <c r="H39" s="338"/>
      <c r="I39" s="338"/>
      <c r="J39" s="338"/>
      <c r="K39" s="338"/>
      <c r="L39" s="339"/>
    </row>
    <row r="40" spans="1:12" ht="12.75">
      <c r="A40" s="337"/>
      <c r="B40" s="337"/>
      <c r="C40" s="337"/>
      <c r="D40" s="338"/>
      <c r="E40" s="338"/>
      <c r="F40" s="338"/>
      <c r="G40" s="338"/>
      <c r="H40" s="338"/>
      <c r="I40" s="338"/>
      <c r="J40" s="338"/>
      <c r="K40" s="338"/>
      <c r="L40" s="339"/>
    </row>
    <row r="41" spans="1:12" ht="12.75">
      <c r="A41" s="337"/>
      <c r="B41" s="337"/>
      <c r="C41" s="337"/>
      <c r="D41" s="338"/>
      <c r="E41" s="338"/>
      <c r="F41" s="338"/>
      <c r="G41" s="338"/>
      <c r="H41" s="338"/>
      <c r="I41" s="338"/>
      <c r="J41" s="338"/>
      <c r="K41" s="338"/>
      <c r="L41" s="339"/>
    </row>
    <row r="42" spans="1:12" ht="12.75">
      <c r="A42" s="337"/>
      <c r="B42" s="337"/>
      <c r="C42" s="337"/>
      <c r="D42" s="338"/>
      <c r="E42" s="338"/>
      <c r="F42" s="338"/>
      <c r="G42" s="338"/>
      <c r="H42" s="338"/>
      <c r="I42" s="338"/>
      <c r="J42" s="338"/>
      <c r="K42" s="338"/>
      <c r="L42" s="339"/>
    </row>
    <row r="43" spans="1:12" ht="12.75">
      <c r="A43" s="337"/>
      <c r="B43" s="337"/>
      <c r="C43" s="337"/>
      <c r="D43" s="338"/>
      <c r="E43" s="338"/>
      <c r="F43" s="338"/>
      <c r="G43" s="338"/>
      <c r="H43" s="338"/>
      <c r="I43" s="338"/>
      <c r="J43" s="338"/>
      <c r="K43" s="338"/>
      <c r="L43" s="339"/>
    </row>
    <row r="44" spans="1:12" ht="12.75">
      <c r="A44" s="337"/>
      <c r="B44" s="337"/>
      <c r="C44" s="337"/>
      <c r="D44" s="338"/>
      <c r="E44" s="338"/>
      <c r="F44" s="338"/>
      <c r="G44" s="338"/>
      <c r="H44" s="338"/>
      <c r="I44" s="338"/>
      <c r="J44" s="338"/>
      <c r="K44" s="338"/>
      <c r="L44" s="339"/>
    </row>
    <row r="45" spans="1:12" ht="12.75">
      <c r="A45" s="337"/>
      <c r="B45" s="337"/>
      <c r="C45" s="337"/>
      <c r="D45" s="338"/>
      <c r="E45" s="338"/>
      <c r="F45" s="338"/>
      <c r="G45" s="338"/>
      <c r="H45" s="338"/>
      <c r="I45" s="338"/>
      <c r="J45" s="338"/>
      <c r="K45" s="338"/>
      <c r="L45" s="339"/>
    </row>
    <row r="46" spans="1:12" ht="25.5">
      <c r="A46" s="23"/>
      <c r="B46" s="23"/>
      <c r="C46" s="23"/>
      <c r="D46" s="48"/>
      <c r="E46" s="48"/>
      <c r="F46" s="48"/>
      <c r="G46" s="48"/>
      <c r="H46" s="48"/>
      <c r="I46" s="48"/>
      <c r="J46" s="48"/>
      <c r="K46" s="48"/>
      <c r="L46" s="48"/>
    </row>
    <row r="47" spans="1:12" ht="12.75">
      <c r="A47" s="336" t="s">
        <v>94</v>
      </c>
      <c r="B47" s="337"/>
      <c r="C47" s="337"/>
      <c r="D47" s="338">
        <f>ROUND(I29-D39,2)</f>
        <v>0</v>
      </c>
      <c r="E47" s="338"/>
      <c r="F47" s="338"/>
      <c r="G47" s="338"/>
      <c r="H47" s="338"/>
      <c r="I47" s="338"/>
      <c r="J47" s="338"/>
      <c r="K47" s="338"/>
      <c r="L47" s="338"/>
    </row>
    <row r="48" spans="1:12" ht="12.75">
      <c r="A48" s="337"/>
      <c r="B48" s="337"/>
      <c r="C48" s="337"/>
      <c r="D48" s="338"/>
      <c r="E48" s="338"/>
      <c r="F48" s="338"/>
      <c r="G48" s="338"/>
      <c r="H48" s="338"/>
      <c r="I48" s="338"/>
      <c r="J48" s="338"/>
      <c r="K48" s="338"/>
      <c r="L48" s="338"/>
    </row>
    <row r="49" spans="1:12" ht="12.75">
      <c r="A49" s="337"/>
      <c r="B49" s="337"/>
      <c r="C49" s="337"/>
      <c r="D49" s="338"/>
      <c r="E49" s="338"/>
      <c r="F49" s="338"/>
      <c r="G49" s="338"/>
      <c r="H49" s="338"/>
      <c r="I49" s="338"/>
      <c r="J49" s="338"/>
      <c r="K49" s="338"/>
      <c r="L49" s="338"/>
    </row>
    <row r="50" spans="1:12" ht="12.75">
      <c r="A50" s="337"/>
      <c r="B50" s="337"/>
      <c r="C50" s="337"/>
      <c r="D50" s="338"/>
      <c r="E50" s="338"/>
      <c r="F50" s="338"/>
      <c r="G50" s="338"/>
      <c r="H50" s="338"/>
      <c r="I50" s="338"/>
      <c r="J50" s="338"/>
      <c r="K50" s="338"/>
      <c r="L50" s="338"/>
    </row>
    <row r="51" spans="1:12" ht="12.75">
      <c r="A51" s="337"/>
      <c r="B51" s="337"/>
      <c r="C51" s="337"/>
      <c r="D51" s="338"/>
      <c r="E51" s="338"/>
      <c r="F51" s="338"/>
      <c r="G51" s="338"/>
      <c r="H51" s="338"/>
      <c r="I51" s="338"/>
      <c r="J51" s="338"/>
      <c r="K51" s="338"/>
      <c r="L51" s="338"/>
    </row>
    <row r="52" spans="1:12" ht="12.75">
      <c r="A52" s="337"/>
      <c r="B52" s="337"/>
      <c r="C52" s="337"/>
      <c r="D52" s="338"/>
      <c r="E52" s="338"/>
      <c r="F52" s="338"/>
      <c r="G52" s="338"/>
      <c r="H52" s="338"/>
      <c r="I52" s="338"/>
      <c r="J52" s="338"/>
      <c r="K52" s="338"/>
      <c r="L52" s="338"/>
    </row>
    <row r="53" spans="1:12" ht="12.75">
      <c r="A53" s="337"/>
      <c r="B53" s="337"/>
      <c r="C53" s="337"/>
      <c r="D53" s="338"/>
      <c r="E53" s="338"/>
      <c r="F53" s="338"/>
      <c r="G53" s="338"/>
      <c r="H53" s="338"/>
      <c r="I53" s="338"/>
      <c r="J53" s="338"/>
      <c r="K53" s="338"/>
      <c r="L53" s="338"/>
    </row>
    <row r="54" spans="1:12" ht="12.75">
      <c r="A54" s="59"/>
      <c r="B54" s="59"/>
      <c r="C54" s="59"/>
      <c r="D54" s="59"/>
      <c r="E54" s="59"/>
      <c r="F54" s="59"/>
      <c r="G54" s="59"/>
      <c r="H54" s="59"/>
      <c r="I54" s="59"/>
      <c r="J54" s="59"/>
      <c r="K54" s="59"/>
      <c r="L54" s="59"/>
    </row>
    <row r="55" spans="1:12" ht="12.75">
      <c r="A55" s="336" t="s">
        <v>21</v>
      </c>
      <c r="B55" s="337"/>
      <c r="C55" s="337"/>
      <c r="D55" s="404">
        <f>ROUND(D39+D47,2)</f>
        <v>0</v>
      </c>
      <c r="E55" s="404"/>
      <c r="F55" s="404"/>
      <c r="G55" s="404"/>
      <c r="H55" s="404"/>
      <c r="I55" s="404"/>
      <c r="J55" s="404"/>
      <c r="K55" s="404"/>
      <c r="L55" s="404"/>
    </row>
    <row r="56" spans="1:12" ht="12.75">
      <c r="A56" s="337"/>
      <c r="B56" s="337"/>
      <c r="C56" s="337"/>
      <c r="D56" s="404"/>
      <c r="E56" s="404"/>
      <c r="F56" s="404"/>
      <c r="G56" s="404"/>
      <c r="H56" s="404"/>
      <c r="I56" s="404"/>
      <c r="J56" s="404"/>
      <c r="K56" s="404"/>
      <c r="L56" s="404"/>
    </row>
    <row r="57" spans="1:12" ht="12.75">
      <c r="A57" s="337"/>
      <c r="B57" s="337"/>
      <c r="C57" s="337"/>
      <c r="D57" s="404"/>
      <c r="E57" s="404"/>
      <c r="F57" s="404"/>
      <c r="G57" s="404"/>
      <c r="H57" s="404"/>
      <c r="I57" s="404"/>
      <c r="J57" s="404"/>
      <c r="K57" s="404"/>
      <c r="L57" s="404"/>
    </row>
    <row r="58" spans="1:12" ht="12.75">
      <c r="A58" s="337"/>
      <c r="B58" s="337"/>
      <c r="C58" s="337"/>
      <c r="D58" s="404"/>
      <c r="E58" s="404"/>
      <c r="F58" s="404"/>
      <c r="G58" s="404"/>
      <c r="H58" s="404"/>
      <c r="I58" s="404"/>
      <c r="J58" s="404"/>
      <c r="K58" s="404"/>
      <c r="L58" s="404"/>
    </row>
    <row r="59" spans="1:12" ht="12.75">
      <c r="A59" s="337"/>
      <c r="B59" s="337"/>
      <c r="C59" s="337"/>
      <c r="D59" s="404"/>
      <c r="E59" s="404"/>
      <c r="F59" s="404"/>
      <c r="G59" s="404"/>
      <c r="H59" s="404"/>
      <c r="I59" s="404"/>
      <c r="J59" s="404"/>
      <c r="K59" s="404"/>
      <c r="L59" s="404"/>
    </row>
    <row r="60" spans="1:12" ht="12.75">
      <c r="A60" s="337"/>
      <c r="B60" s="337"/>
      <c r="C60" s="337"/>
      <c r="D60" s="404"/>
      <c r="E60" s="404"/>
      <c r="F60" s="404"/>
      <c r="G60" s="404"/>
      <c r="H60" s="404"/>
      <c r="I60" s="404"/>
      <c r="J60" s="404"/>
      <c r="K60" s="404"/>
      <c r="L60" s="404"/>
    </row>
    <row r="61" spans="1:12" ht="12.75">
      <c r="A61" s="337"/>
      <c r="B61" s="337"/>
      <c r="C61" s="337"/>
      <c r="D61" s="404"/>
      <c r="E61" s="404"/>
      <c r="F61" s="404"/>
      <c r="G61" s="404"/>
      <c r="H61" s="404"/>
      <c r="I61" s="404"/>
      <c r="J61" s="404"/>
      <c r="K61" s="404"/>
      <c r="L61" s="404"/>
    </row>
    <row r="62" spans="1:12" ht="12.75">
      <c r="A62" s="59"/>
      <c r="B62" s="59"/>
      <c r="C62" s="59"/>
      <c r="D62" s="59"/>
      <c r="E62" s="59"/>
      <c r="F62" s="59"/>
      <c r="G62" s="59"/>
      <c r="H62" s="59"/>
      <c r="I62" s="59"/>
      <c r="J62" s="59"/>
      <c r="K62" s="59"/>
      <c r="L62" s="59"/>
    </row>
    <row r="63" spans="1:12" ht="12.75">
      <c r="A63" s="59"/>
      <c r="B63" s="59"/>
      <c r="C63" s="59"/>
      <c r="D63" s="59"/>
      <c r="E63" s="59"/>
      <c r="F63" s="59"/>
      <c r="G63" s="59"/>
      <c r="H63" s="59"/>
      <c r="I63" s="59"/>
      <c r="J63" s="59"/>
      <c r="K63" s="59"/>
      <c r="L63" s="59"/>
    </row>
    <row r="64" spans="1:12" ht="12.75">
      <c r="A64" s="59"/>
      <c r="B64" s="59"/>
      <c r="C64" s="59"/>
      <c r="D64" s="59"/>
      <c r="E64" s="59"/>
      <c r="F64" s="59"/>
      <c r="G64" s="59"/>
      <c r="H64" s="59"/>
      <c r="I64" s="59"/>
      <c r="J64" s="59"/>
      <c r="K64" s="59"/>
      <c r="L64" s="59"/>
    </row>
    <row r="65" spans="1:12" ht="12.75">
      <c r="A65" s="59"/>
      <c r="B65" s="59"/>
      <c r="C65" s="59"/>
      <c r="D65" s="59"/>
      <c r="E65" s="59"/>
      <c r="F65" s="59"/>
      <c r="G65" s="59"/>
      <c r="H65" s="59"/>
      <c r="I65" s="59"/>
      <c r="J65" s="59"/>
      <c r="K65" s="59"/>
      <c r="L65" s="59"/>
    </row>
    <row r="66" spans="1:12" ht="12.75">
      <c r="A66" s="59"/>
      <c r="B66" s="59"/>
      <c r="C66" s="59"/>
      <c r="D66" s="59"/>
      <c r="E66" s="59"/>
      <c r="F66" s="59"/>
      <c r="G66" s="59"/>
      <c r="H66" s="59"/>
      <c r="I66" s="59"/>
      <c r="J66" s="59"/>
      <c r="K66" s="59"/>
      <c r="L66" s="59"/>
    </row>
    <row r="67" spans="1:12" ht="12.75">
      <c r="A67" s="59"/>
      <c r="B67" s="59"/>
      <c r="C67" s="59"/>
      <c r="D67" s="59"/>
      <c r="E67" s="59"/>
      <c r="F67" s="59"/>
      <c r="G67" s="59"/>
      <c r="H67" s="59"/>
      <c r="I67" s="59"/>
      <c r="J67" s="59"/>
      <c r="K67" s="59"/>
      <c r="L67" s="59"/>
    </row>
    <row r="68" spans="1:12" ht="12.75">
      <c r="A68" s="59"/>
      <c r="B68" s="59"/>
      <c r="C68" s="59"/>
      <c r="D68" s="59"/>
      <c r="E68" s="59"/>
      <c r="F68" s="59"/>
      <c r="G68" s="59"/>
      <c r="H68" s="59"/>
      <c r="I68" s="59"/>
      <c r="J68" s="59"/>
      <c r="K68" s="59"/>
      <c r="L68" s="59"/>
    </row>
    <row r="69" spans="1:12" ht="12.75">
      <c r="A69" s="59"/>
      <c r="B69" s="59"/>
      <c r="C69" s="59"/>
      <c r="D69" s="59"/>
      <c r="E69" s="59"/>
      <c r="F69" s="59"/>
      <c r="G69" s="59"/>
      <c r="H69" s="59"/>
      <c r="I69" s="59"/>
      <c r="J69" s="59"/>
      <c r="K69" s="59"/>
      <c r="L69" s="59"/>
    </row>
  </sheetData>
  <sheetProtection sheet="1" objects="1" scenarios="1"/>
  <mergeCells count="69">
    <mergeCell ref="A55:C61"/>
    <mergeCell ref="D55:L61"/>
    <mergeCell ref="A19:L19"/>
    <mergeCell ref="E6:H7"/>
    <mergeCell ref="I14:L14"/>
    <mergeCell ref="I18:L18"/>
    <mergeCell ref="A18:H18"/>
    <mergeCell ref="A14:D14"/>
    <mergeCell ref="A15:D17"/>
    <mergeCell ref="I15:L17"/>
    <mergeCell ref="A11:D11"/>
    <mergeCell ref="E11:F11"/>
    <mergeCell ref="G11:H11"/>
    <mergeCell ref="I12:L13"/>
    <mergeCell ref="I11:L11"/>
    <mergeCell ref="A12:D13"/>
    <mergeCell ref="I6:L7"/>
    <mergeCell ref="A8:L9"/>
    <mergeCell ref="I10:L10"/>
    <mergeCell ref="E10:F10"/>
    <mergeCell ref="G10:H10"/>
    <mergeCell ref="A10:D10"/>
    <mergeCell ref="A6:D7"/>
    <mergeCell ref="D1:L4"/>
    <mergeCell ref="A1:C2"/>
    <mergeCell ref="A3:C4"/>
    <mergeCell ref="C5:J5"/>
    <mergeCell ref="G14:H14"/>
    <mergeCell ref="E15:F17"/>
    <mergeCell ref="G15:H17"/>
    <mergeCell ref="G12:H13"/>
    <mergeCell ref="E12:F13"/>
    <mergeCell ref="E14:F14"/>
    <mergeCell ref="I20:L20"/>
    <mergeCell ref="A20:D20"/>
    <mergeCell ref="E23:F23"/>
    <mergeCell ref="G21:H22"/>
    <mergeCell ref="E20:F20"/>
    <mergeCell ref="G20:H20"/>
    <mergeCell ref="I21:L22"/>
    <mergeCell ref="I23:L23"/>
    <mergeCell ref="I24:L24"/>
    <mergeCell ref="I25:L25"/>
    <mergeCell ref="A21:D21"/>
    <mergeCell ref="A23:D23"/>
    <mergeCell ref="A22:B22"/>
    <mergeCell ref="E21:F22"/>
    <mergeCell ref="A24:D24"/>
    <mergeCell ref="E24:H24"/>
    <mergeCell ref="A25:D25"/>
    <mergeCell ref="E25:F25"/>
    <mergeCell ref="A32:C33"/>
    <mergeCell ref="D32:L36"/>
    <mergeCell ref="A34:C36"/>
    <mergeCell ref="A30:K30"/>
    <mergeCell ref="A31:L31"/>
    <mergeCell ref="A26:D26"/>
    <mergeCell ref="A28:D28"/>
    <mergeCell ref="E28:F28"/>
    <mergeCell ref="I29:L29"/>
    <mergeCell ref="A29:H29"/>
    <mergeCell ref="I27:L27"/>
    <mergeCell ref="I28:L28"/>
    <mergeCell ref="A27:H27"/>
    <mergeCell ref="I26:L26"/>
    <mergeCell ref="A47:C53"/>
    <mergeCell ref="A39:C45"/>
    <mergeCell ref="D39:L45"/>
    <mergeCell ref="D47:L53"/>
  </mergeCells>
  <conditionalFormatting sqref="E10:F14 I27:L27">
    <cfRule type="cellIs" priority="1" dxfId="1" operator="greaterThan" stopIfTrue="1">
      <formula>0</formula>
    </cfRule>
  </conditionalFormatting>
  <printOptions/>
  <pageMargins left="0.1968503937007874" right="0" top="0.5905511811023623" bottom="0" header="0.5118110236220472" footer="0.5118110236220472"/>
  <pageSetup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Foglio5">
    <tabColor indexed="35"/>
  </sheetPr>
  <dimension ref="A1:K41"/>
  <sheetViews>
    <sheetView workbookViewId="0" topLeftCell="A1">
      <selection activeCell="K30" sqref="K30"/>
    </sheetView>
  </sheetViews>
  <sheetFormatPr defaultColWidth="9.140625" defaultRowHeight="12.75"/>
  <cols>
    <col min="1" max="1" width="8.140625" style="0" customWidth="1"/>
    <col min="2" max="2" width="10.421875" style="0" customWidth="1"/>
    <col min="3" max="3" width="10.140625" style="0" bestFit="1" customWidth="1"/>
    <col min="5" max="5" width="11.421875" style="0" bestFit="1" customWidth="1"/>
    <col min="6" max="7" width="10.140625" style="0" bestFit="1" customWidth="1"/>
    <col min="9" max="9" width="7.7109375" style="0" customWidth="1"/>
    <col min="10" max="10" width="12.00390625" style="0" customWidth="1"/>
  </cols>
  <sheetData>
    <row r="1" spans="1:10" ht="21" customHeight="1">
      <c r="A1" s="443" t="s">
        <v>52</v>
      </c>
      <c r="B1" s="443"/>
      <c r="C1" s="443"/>
      <c r="D1" s="443"/>
      <c r="E1" s="443"/>
      <c r="F1" s="443"/>
      <c r="G1" s="443"/>
      <c r="H1" s="443"/>
      <c r="I1" s="443"/>
      <c r="J1" s="443"/>
    </row>
    <row r="2" spans="1:10" ht="30" customHeight="1">
      <c r="A2" s="418" t="s">
        <v>53</v>
      </c>
      <c r="B2" s="419"/>
      <c r="C2" s="419"/>
      <c r="D2" s="419"/>
      <c r="E2" s="419"/>
      <c r="F2" s="419"/>
      <c r="G2" s="419"/>
      <c r="H2" s="420">
        <f>ROUND(H29+H41,2)</f>
        <v>0</v>
      </c>
      <c r="I2" s="421"/>
      <c r="J2" s="421"/>
    </row>
    <row r="3" spans="1:10" ht="18" customHeight="1">
      <c r="A3" s="422" t="s">
        <v>45</v>
      </c>
      <c r="B3" s="63">
        <v>2</v>
      </c>
      <c r="C3" s="424" t="s">
        <v>54</v>
      </c>
      <c r="D3" s="425"/>
      <c r="E3" s="425"/>
      <c r="F3" s="425"/>
      <c r="G3" s="425"/>
      <c r="H3" s="417">
        <f>ROUND(G4+G5,2)</f>
        <v>0</v>
      </c>
      <c r="I3" s="417"/>
      <c r="J3" s="417"/>
    </row>
    <row r="4" spans="1:10" ht="18" customHeight="1">
      <c r="A4" s="423"/>
      <c r="B4" s="431" t="s">
        <v>55</v>
      </c>
      <c r="C4" s="238"/>
      <c r="D4" s="238"/>
      <c r="E4" s="238"/>
      <c r="F4" s="238"/>
      <c r="G4" s="64">
        <v>0</v>
      </c>
      <c r="H4" s="417"/>
      <c r="I4" s="417"/>
      <c r="J4" s="417"/>
    </row>
    <row r="5" spans="1:11" ht="18" customHeight="1">
      <c r="A5" s="423"/>
      <c r="B5" s="431" t="s">
        <v>56</v>
      </c>
      <c r="C5" s="238"/>
      <c r="D5" s="238"/>
      <c r="E5" s="238"/>
      <c r="F5" s="238"/>
      <c r="G5" s="64">
        <v>0</v>
      </c>
      <c r="H5" s="417"/>
      <c r="I5" s="417"/>
      <c r="J5" s="417"/>
      <c r="K5" s="19"/>
    </row>
    <row r="6" spans="1:11" ht="18" customHeight="1">
      <c r="A6" s="423"/>
      <c r="B6" s="426" t="s">
        <v>296</v>
      </c>
      <c r="C6" s="427"/>
      <c r="D6" s="427"/>
      <c r="E6" s="428"/>
      <c r="F6" s="65">
        <v>0</v>
      </c>
      <c r="G6" s="64">
        <v>0</v>
      </c>
      <c r="H6" s="417">
        <f aca="true" t="shared" si="0" ref="H6:H28">ROUND(F6*G6,2)</f>
        <v>0</v>
      </c>
      <c r="I6" s="417"/>
      <c r="J6" s="417"/>
      <c r="K6" s="19"/>
    </row>
    <row r="7" spans="1:10" ht="18" customHeight="1">
      <c r="A7" s="423"/>
      <c r="B7" s="416" t="s">
        <v>30</v>
      </c>
      <c r="C7" s="429"/>
      <c r="D7" s="429"/>
      <c r="E7" s="430"/>
      <c r="F7" s="65">
        <v>0</v>
      </c>
      <c r="G7" s="64">
        <v>0</v>
      </c>
      <c r="H7" s="417">
        <f t="shared" si="0"/>
        <v>0</v>
      </c>
      <c r="I7" s="417"/>
      <c r="J7" s="417"/>
    </row>
    <row r="8" spans="1:10" ht="18" customHeight="1">
      <c r="A8" s="423"/>
      <c r="B8" s="416" t="s">
        <v>30</v>
      </c>
      <c r="C8" s="416"/>
      <c r="D8" s="416"/>
      <c r="E8" s="416"/>
      <c r="F8" s="65">
        <v>0</v>
      </c>
      <c r="G8" s="64">
        <v>0</v>
      </c>
      <c r="H8" s="417">
        <f t="shared" si="0"/>
        <v>0</v>
      </c>
      <c r="I8" s="417"/>
      <c r="J8" s="417"/>
    </row>
    <row r="9" spans="1:10" ht="18" customHeight="1">
      <c r="A9" s="423"/>
      <c r="B9" s="416" t="s">
        <v>30</v>
      </c>
      <c r="C9" s="416"/>
      <c r="D9" s="416"/>
      <c r="E9" s="416"/>
      <c r="F9" s="65">
        <v>0</v>
      </c>
      <c r="G9" s="64">
        <v>0</v>
      </c>
      <c r="H9" s="417">
        <f>ROUND(F9*G9,2)</f>
        <v>0</v>
      </c>
      <c r="I9" s="417"/>
      <c r="J9" s="417"/>
    </row>
    <row r="10" spans="1:10" ht="18" customHeight="1">
      <c r="A10" s="423"/>
      <c r="B10" s="416" t="s">
        <v>30</v>
      </c>
      <c r="C10" s="416"/>
      <c r="D10" s="416"/>
      <c r="E10" s="416"/>
      <c r="F10" s="65">
        <v>0</v>
      </c>
      <c r="G10" s="64">
        <v>0</v>
      </c>
      <c r="H10" s="417">
        <f t="shared" si="0"/>
        <v>0</v>
      </c>
      <c r="I10" s="417"/>
      <c r="J10" s="417"/>
    </row>
    <row r="11" spans="1:10" ht="18" customHeight="1">
      <c r="A11" s="423"/>
      <c r="B11" s="416" t="s">
        <v>30</v>
      </c>
      <c r="C11" s="416"/>
      <c r="D11" s="416"/>
      <c r="E11" s="416"/>
      <c r="F11" s="65">
        <v>0</v>
      </c>
      <c r="G11" s="64">
        <v>0</v>
      </c>
      <c r="H11" s="417">
        <f t="shared" si="0"/>
        <v>0</v>
      </c>
      <c r="I11" s="417"/>
      <c r="J11" s="417"/>
    </row>
    <row r="12" spans="1:10" ht="18" customHeight="1">
      <c r="A12" s="423"/>
      <c r="B12" s="416" t="s">
        <v>30</v>
      </c>
      <c r="C12" s="416"/>
      <c r="D12" s="416"/>
      <c r="E12" s="416"/>
      <c r="F12" s="65">
        <v>0</v>
      </c>
      <c r="G12" s="64">
        <v>0</v>
      </c>
      <c r="H12" s="417">
        <f t="shared" si="0"/>
        <v>0</v>
      </c>
      <c r="I12" s="417"/>
      <c r="J12" s="417"/>
    </row>
    <row r="13" spans="1:10" ht="18" customHeight="1">
      <c r="A13" s="423"/>
      <c r="B13" s="416" t="s">
        <v>30</v>
      </c>
      <c r="C13" s="416"/>
      <c r="D13" s="416"/>
      <c r="E13" s="416"/>
      <c r="F13" s="65">
        <v>0</v>
      </c>
      <c r="G13" s="64">
        <v>0</v>
      </c>
      <c r="H13" s="417">
        <f t="shared" si="0"/>
        <v>0</v>
      </c>
      <c r="I13" s="417"/>
      <c r="J13" s="417"/>
    </row>
    <row r="14" spans="1:10" ht="18" customHeight="1">
      <c r="A14" s="423"/>
      <c r="B14" s="416" t="s">
        <v>30</v>
      </c>
      <c r="C14" s="416"/>
      <c r="D14" s="416"/>
      <c r="E14" s="416"/>
      <c r="F14" s="65">
        <v>0</v>
      </c>
      <c r="G14" s="64">
        <v>0</v>
      </c>
      <c r="H14" s="417">
        <f t="shared" si="0"/>
        <v>0</v>
      </c>
      <c r="I14" s="417"/>
      <c r="J14" s="417"/>
    </row>
    <row r="15" spans="1:10" ht="18" customHeight="1">
      <c r="A15" s="423"/>
      <c r="B15" s="416" t="s">
        <v>30</v>
      </c>
      <c r="C15" s="416"/>
      <c r="D15" s="416"/>
      <c r="E15" s="416"/>
      <c r="F15" s="65">
        <v>0</v>
      </c>
      <c r="G15" s="64">
        <v>0</v>
      </c>
      <c r="H15" s="417">
        <f t="shared" si="0"/>
        <v>0</v>
      </c>
      <c r="I15" s="417"/>
      <c r="J15" s="417"/>
    </row>
    <row r="16" spans="1:10" ht="18" customHeight="1">
      <c r="A16" s="423"/>
      <c r="B16" s="416" t="s">
        <v>30</v>
      </c>
      <c r="C16" s="416"/>
      <c r="D16" s="416"/>
      <c r="E16" s="416"/>
      <c r="F16" s="65">
        <v>0</v>
      </c>
      <c r="G16" s="64">
        <v>0</v>
      </c>
      <c r="H16" s="417">
        <f t="shared" si="0"/>
        <v>0</v>
      </c>
      <c r="I16" s="417"/>
      <c r="J16" s="417"/>
    </row>
    <row r="17" spans="1:10" ht="18" customHeight="1">
      <c r="A17" s="423"/>
      <c r="B17" s="416" t="s">
        <v>30</v>
      </c>
      <c r="C17" s="416"/>
      <c r="D17" s="416"/>
      <c r="E17" s="416"/>
      <c r="F17" s="65">
        <v>0</v>
      </c>
      <c r="G17" s="64">
        <v>0</v>
      </c>
      <c r="H17" s="417">
        <f t="shared" si="0"/>
        <v>0</v>
      </c>
      <c r="I17" s="417"/>
      <c r="J17" s="417"/>
    </row>
    <row r="18" spans="1:10" ht="18" customHeight="1">
      <c r="A18" s="423"/>
      <c r="B18" s="416" t="s">
        <v>30</v>
      </c>
      <c r="C18" s="416"/>
      <c r="D18" s="416"/>
      <c r="E18" s="416"/>
      <c r="F18" s="65">
        <v>0</v>
      </c>
      <c r="G18" s="64">
        <v>0</v>
      </c>
      <c r="H18" s="417">
        <f t="shared" si="0"/>
        <v>0</v>
      </c>
      <c r="I18" s="417"/>
      <c r="J18" s="417"/>
    </row>
    <row r="19" spans="1:10" ht="18" customHeight="1">
      <c r="A19" s="423"/>
      <c r="B19" s="416" t="s">
        <v>30</v>
      </c>
      <c r="C19" s="416"/>
      <c r="D19" s="416"/>
      <c r="E19" s="416"/>
      <c r="F19" s="65">
        <v>0</v>
      </c>
      <c r="G19" s="64">
        <v>0</v>
      </c>
      <c r="H19" s="417">
        <f t="shared" si="0"/>
        <v>0</v>
      </c>
      <c r="I19" s="417"/>
      <c r="J19" s="417"/>
    </row>
    <row r="20" spans="1:10" ht="18" customHeight="1">
      <c r="A20" s="423"/>
      <c r="B20" s="416" t="s">
        <v>30</v>
      </c>
      <c r="C20" s="416"/>
      <c r="D20" s="416"/>
      <c r="E20" s="416"/>
      <c r="F20" s="65">
        <v>0</v>
      </c>
      <c r="G20" s="64">
        <v>0</v>
      </c>
      <c r="H20" s="417">
        <f t="shared" si="0"/>
        <v>0</v>
      </c>
      <c r="I20" s="417"/>
      <c r="J20" s="417"/>
    </row>
    <row r="21" spans="1:10" ht="18" customHeight="1">
      <c r="A21" s="423"/>
      <c r="B21" s="416" t="s">
        <v>30</v>
      </c>
      <c r="C21" s="416"/>
      <c r="D21" s="416"/>
      <c r="E21" s="416"/>
      <c r="F21" s="65">
        <v>0</v>
      </c>
      <c r="G21" s="64">
        <v>0</v>
      </c>
      <c r="H21" s="417">
        <f t="shared" si="0"/>
        <v>0</v>
      </c>
      <c r="I21" s="417"/>
      <c r="J21" s="417"/>
    </row>
    <row r="22" spans="1:10" ht="18" customHeight="1">
      <c r="A22" s="423"/>
      <c r="B22" s="416" t="s">
        <v>30</v>
      </c>
      <c r="C22" s="416"/>
      <c r="D22" s="416"/>
      <c r="E22" s="416"/>
      <c r="F22" s="65">
        <v>0</v>
      </c>
      <c r="G22" s="64">
        <v>0</v>
      </c>
      <c r="H22" s="417">
        <f t="shared" si="0"/>
        <v>0</v>
      </c>
      <c r="I22" s="417"/>
      <c r="J22" s="417"/>
    </row>
    <row r="23" spans="1:10" ht="18" customHeight="1">
      <c r="A23" s="423"/>
      <c r="B23" s="416" t="s">
        <v>30</v>
      </c>
      <c r="C23" s="429"/>
      <c r="D23" s="429"/>
      <c r="E23" s="430"/>
      <c r="F23" s="65">
        <v>0</v>
      </c>
      <c r="G23" s="64">
        <v>0</v>
      </c>
      <c r="H23" s="417">
        <f t="shared" si="0"/>
        <v>0</v>
      </c>
      <c r="I23" s="417"/>
      <c r="J23" s="417"/>
    </row>
    <row r="24" spans="1:10" ht="18" customHeight="1">
      <c r="A24" s="423"/>
      <c r="B24" s="416" t="s">
        <v>30</v>
      </c>
      <c r="C24" s="429"/>
      <c r="D24" s="429"/>
      <c r="E24" s="430"/>
      <c r="F24" s="65">
        <v>0</v>
      </c>
      <c r="G24" s="64">
        <v>0</v>
      </c>
      <c r="H24" s="417">
        <f t="shared" si="0"/>
        <v>0</v>
      </c>
      <c r="I24" s="417"/>
      <c r="J24" s="417"/>
    </row>
    <row r="25" spans="1:10" ht="18" customHeight="1">
      <c r="A25" s="423"/>
      <c r="B25" s="416" t="s">
        <v>30</v>
      </c>
      <c r="C25" s="429"/>
      <c r="D25" s="429"/>
      <c r="E25" s="430"/>
      <c r="F25" s="65">
        <v>0</v>
      </c>
      <c r="G25" s="64">
        <v>0</v>
      </c>
      <c r="H25" s="417">
        <f t="shared" si="0"/>
        <v>0</v>
      </c>
      <c r="I25" s="417"/>
      <c r="J25" s="417"/>
    </row>
    <row r="26" spans="1:10" ht="18" customHeight="1">
      <c r="A26" s="423"/>
      <c r="B26" s="416" t="s">
        <v>30</v>
      </c>
      <c r="C26" s="429"/>
      <c r="D26" s="429"/>
      <c r="E26" s="430"/>
      <c r="F26" s="65">
        <v>0</v>
      </c>
      <c r="G26" s="64">
        <v>0</v>
      </c>
      <c r="H26" s="417">
        <f t="shared" si="0"/>
        <v>0</v>
      </c>
      <c r="I26" s="417"/>
      <c r="J26" s="417"/>
    </row>
    <row r="27" spans="1:10" ht="18" customHeight="1">
      <c r="A27" s="423"/>
      <c r="B27" s="416" t="s">
        <v>30</v>
      </c>
      <c r="C27" s="429"/>
      <c r="D27" s="429"/>
      <c r="E27" s="430"/>
      <c r="F27" s="65">
        <v>0</v>
      </c>
      <c r="G27" s="64">
        <v>0</v>
      </c>
      <c r="H27" s="417">
        <f t="shared" si="0"/>
        <v>0</v>
      </c>
      <c r="I27" s="417"/>
      <c r="J27" s="417"/>
    </row>
    <row r="28" spans="1:10" ht="18" customHeight="1">
      <c r="A28" s="423"/>
      <c r="B28" s="416" t="s">
        <v>30</v>
      </c>
      <c r="C28" s="429"/>
      <c r="D28" s="429"/>
      <c r="E28" s="430"/>
      <c r="F28" s="65">
        <v>0</v>
      </c>
      <c r="G28" s="64">
        <v>0</v>
      </c>
      <c r="H28" s="417">
        <f t="shared" si="0"/>
        <v>0</v>
      </c>
      <c r="I28" s="417"/>
      <c r="J28" s="417"/>
    </row>
    <row r="29" spans="1:10" ht="24.75" customHeight="1">
      <c r="A29" s="423"/>
      <c r="B29" s="432" t="s">
        <v>57</v>
      </c>
      <c r="C29" s="433"/>
      <c r="D29" s="433"/>
      <c r="E29" s="433"/>
      <c r="F29" s="433"/>
      <c r="G29" s="433"/>
      <c r="H29" s="434">
        <f>ROUND(H3+H6+H7+H8+H9+H10+H11+H12+H13+H14+H15+H16+H17+H18+H19+H20+H21+H22+H23+H24+H25+H26+H27+H28,2)</f>
        <v>0</v>
      </c>
      <c r="I29" s="434"/>
      <c r="J29" s="434"/>
    </row>
    <row r="30" spans="1:10" ht="15.75" customHeight="1">
      <c r="A30" s="441" t="s">
        <v>51</v>
      </c>
      <c r="B30" s="435" t="s">
        <v>58</v>
      </c>
      <c r="C30" s="436"/>
      <c r="D30" s="436"/>
      <c r="E30" s="436"/>
      <c r="F30" s="436"/>
      <c r="G30" s="436"/>
      <c r="H30" s="417">
        <f>ROUND(G31+G32+G33,2)</f>
        <v>0</v>
      </c>
      <c r="I30" s="417"/>
      <c r="J30" s="417"/>
    </row>
    <row r="31" spans="1:10" ht="15.75" customHeight="1">
      <c r="A31" s="442"/>
      <c r="B31" s="66" t="s">
        <v>59</v>
      </c>
      <c r="C31" s="67" t="s">
        <v>60</v>
      </c>
      <c r="D31" s="68">
        <v>0</v>
      </c>
      <c r="E31" s="67" t="s">
        <v>61</v>
      </c>
      <c r="F31" s="69">
        <f>Foglio0!H40</f>
        <v>16.5</v>
      </c>
      <c r="G31" s="70">
        <f>ROUND(F31*D31,2)</f>
        <v>0</v>
      </c>
      <c r="H31" s="417"/>
      <c r="I31" s="417"/>
      <c r="J31" s="417"/>
    </row>
    <row r="32" spans="1:10" ht="15.75" customHeight="1">
      <c r="A32" s="442"/>
      <c r="B32" s="66" t="s">
        <v>62</v>
      </c>
      <c r="C32" s="67" t="s">
        <v>60</v>
      </c>
      <c r="D32" s="68">
        <v>0</v>
      </c>
      <c r="E32" s="67" t="s">
        <v>61</v>
      </c>
      <c r="F32" s="69">
        <f>Foglio0!H42</f>
        <v>14.5</v>
      </c>
      <c r="G32" s="70">
        <f>ROUND(F32*D32,2)</f>
        <v>0</v>
      </c>
      <c r="H32" s="417"/>
      <c r="I32" s="417"/>
      <c r="J32" s="417"/>
    </row>
    <row r="33" spans="1:10" ht="15.75" customHeight="1">
      <c r="A33" s="442"/>
      <c r="B33" s="66" t="s">
        <v>63</v>
      </c>
      <c r="C33" s="67" t="s">
        <v>60</v>
      </c>
      <c r="D33" s="68">
        <v>0</v>
      </c>
      <c r="E33" s="67" t="s">
        <v>61</v>
      </c>
      <c r="F33" s="69">
        <f>Foglio0!H44</f>
        <v>12.5</v>
      </c>
      <c r="G33" s="70">
        <f>ROUND(F33*D33,2)</f>
        <v>0</v>
      </c>
      <c r="H33" s="417"/>
      <c r="I33" s="417"/>
      <c r="J33" s="417"/>
    </row>
    <row r="34" spans="1:10" ht="18" customHeight="1">
      <c r="A34" s="442"/>
      <c r="B34" s="437" t="s">
        <v>64</v>
      </c>
      <c r="C34" s="438"/>
      <c r="D34" s="438"/>
      <c r="E34" s="439"/>
      <c r="F34" s="440"/>
      <c r="G34" s="440"/>
      <c r="H34" s="417">
        <f>ROUND('Ind. Direz.DSGA e SOST.'!I29,2)</f>
        <v>0</v>
      </c>
      <c r="I34" s="417"/>
      <c r="J34" s="417"/>
    </row>
    <row r="35" spans="1:10" ht="18" customHeight="1">
      <c r="A35" s="442"/>
      <c r="B35" s="416" t="s">
        <v>30</v>
      </c>
      <c r="C35" s="429"/>
      <c r="D35" s="429"/>
      <c r="E35" s="430"/>
      <c r="F35" s="65">
        <v>0</v>
      </c>
      <c r="G35" s="64">
        <v>0</v>
      </c>
      <c r="H35" s="417">
        <f aca="true" t="shared" si="1" ref="H35:H40">ROUND(F35*G35,2)</f>
        <v>0</v>
      </c>
      <c r="I35" s="417"/>
      <c r="J35" s="417"/>
    </row>
    <row r="36" spans="1:10" ht="18" customHeight="1">
      <c r="A36" s="442"/>
      <c r="B36" s="416" t="s">
        <v>30</v>
      </c>
      <c r="C36" s="429"/>
      <c r="D36" s="429"/>
      <c r="E36" s="430"/>
      <c r="F36" s="65">
        <v>0</v>
      </c>
      <c r="G36" s="64">
        <v>0</v>
      </c>
      <c r="H36" s="417">
        <f>ROUND(F36*G36,2)</f>
        <v>0</v>
      </c>
      <c r="I36" s="417"/>
      <c r="J36" s="417"/>
    </row>
    <row r="37" spans="1:10" ht="18" customHeight="1">
      <c r="A37" s="442"/>
      <c r="B37" s="416" t="s">
        <v>30</v>
      </c>
      <c r="C37" s="429"/>
      <c r="D37" s="429"/>
      <c r="E37" s="430"/>
      <c r="F37" s="65">
        <v>0</v>
      </c>
      <c r="G37" s="64">
        <v>0</v>
      </c>
      <c r="H37" s="417">
        <f t="shared" si="1"/>
        <v>0</v>
      </c>
      <c r="I37" s="417"/>
      <c r="J37" s="417"/>
    </row>
    <row r="38" spans="1:10" ht="18" customHeight="1">
      <c r="A38" s="442"/>
      <c r="B38" s="416" t="s">
        <v>30</v>
      </c>
      <c r="C38" s="429"/>
      <c r="D38" s="429"/>
      <c r="E38" s="430"/>
      <c r="F38" s="65">
        <v>0</v>
      </c>
      <c r="G38" s="64">
        <v>0</v>
      </c>
      <c r="H38" s="417">
        <f t="shared" si="1"/>
        <v>0</v>
      </c>
      <c r="I38" s="417"/>
      <c r="J38" s="417"/>
    </row>
    <row r="39" spans="1:10" ht="18" customHeight="1">
      <c r="A39" s="442"/>
      <c r="B39" s="416" t="s">
        <v>30</v>
      </c>
      <c r="C39" s="429"/>
      <c r="D39" s="429"/>
      <c r="E39" s="430"/>
      <c r="F39" s="65">
        <v>0</v>
      </c>
      <c r="G39" s="64">
        <v>0</v>
      </c>
      <c r="H39" s="417">
        <f t="shared" si="1"/>
        <v>0</v>
      </c>
      <c r="I39" s="417"/>
      <c r="J39" s="417"/>
    </row>
    <row r="40" spans="1:10" ht="18" customHeight="1">
      <c r="A40" s="442"/>
      <c r="B40" s="416" t="s">
        <v>30</v>
      </c>
      <c r="C40" s="429"/>
      <c r="D40" s="429"/>
      <c r="E40" s="430"/>
      <c r="F40" s="65">
        <v>0</v>
      </c>
      <c r="G40" s="64">
        <v>0</v>
      </c>
      <c r="H40" s="417">
        <f t="shared" si="1"/>
        <v>0</v>
      </c>
      <c r="I40" s="417"/>
      <c r="J40" s="417"/>
    </row>
    <row r="41" spans="1:10" ht="24.75" customHeight="1">
      <c r="A41" s="442"/>
      <c r="B41" s="432" t="s">
        <v>57</v>
      </c>
      <c r="C41" s="433"/>
      <c r="D41" s="433"/>
      <c r="E41" s="433"/>
      <c r="F41" s="433"/>
      <c r="G41" s="433"/>
      <c r="H41" s="434">
        <f>ROUND(H30+H34+H35+H36+H37+H38+H39+H40,2)</f>
        <v>0</v>
      </c>
      <c r="I41" s="434"/>
      <c r="J41" s="434"/>
    </row>
  </sheetData>
  <sheetProtection sheet="1" objects="1" scenarios="1"/>
  <mergeCells count="75">
    <mergeCell ref="A30:A41"/>
    <mergeCell ref="A1:J1"/>
    <mergeCell ref="B41:G41"/>
    <mergeCell ref="H41:J41"/>
    <mergeCell ref="B40:E40"/>
    <mergeCell ref="H40:J40"/>
    <mergeCell ref="B38:E38"/>
    <mergeCell ref="H38:J38"/>
    <mergeCell ref="B39:E39"/>
    <mergeCell ref="H39:J39"/>
    <mergeCell ref="B36:E36"/>
    <mergeCell ref="H36:J36"/>
    <mergeCell ref="B37:E37"/>
    <mergeCell ref="H37:J37"/>
    <mergeCell ref="B35:E35"/>
    <mergeCell ref="H35:J35"/>
    <mergeCell ref="B30:G30"/>
    <mergeCell ref="H30:J33"/>
    <mergeCell ref="H34:J34"/>
    <mergeCell ref="B34:G34"/>
    <mergeCell ref="H25:J25"/>
    <mergeCell ref="H26:J26"/>
    <mergeCell ref="H27:J27"/>
    <mergeCell ref="B29:G29"/>
    <mergeCell ref="H29:J29"/>
    <mergeCell ref="B27:E27"/>
    <mergeCell ref="B28:E28"/>
    <mergeCell ref="H28:J28"/>
    <mergeCell ref="H15:J15"/>
    <mergeCell ref="H16:J16"/>
    <mergeCell ref="H23:J23"/>
    <mergeCell ref="H18:J18"/>
    <mergeCell ref="H19:J19"/>
    <mergeCell ref="H20:J20"/>
    <mergeCell ref="H21:J21"/>
    <mergeCell ref="B16:E16"/>
    <mergeCell ref="B22:E22"/>
    <mergeCell ref="B23:E23"/>
    <mergeCell ref="B24:E24"/>
    <mergeCell ref="B19:E19"/>
    <mergeCell ref="B20:E20"/>
    <mergeCell ref="B18:E18"/>
    <mergeCell ref="H14:J14"/>
    <mergeCell ref="B21:E21"/>
    <mergeCell ref="B26:E26"/>
    <mergeCell ref="B11:E11"/>
    <mergeCell ref="B12:E12"/>
    <mergeCell ref="B25:E25"/>
    <mergeCell ref="H24:J24"/>
    <mergeCell ref="H17:J17"/>
    <mergeCell ref="H22:J22"/>
    <mergeCell ref="B15:E15"/>
    <mergeCell ref="B13:E13"/>
    <mergeCell ref="H9:J9"/>
    <mergeCell ref="H10:J10"/>
    <mergeCell ref="H11:J11"/>
    <mergeCell ref="H12:J12"/>
    <mergeCell ref="H13:J13"/>
    <mergeCell ref="H3:J5"/>
    <mergeCell ref="B6:E6"/>
    <mergeCell ref="B7:E7"/>
    <mergeCell ref="B4:F4"/>
    <mergeCell ref="B5:F5"/>
    <mergeCell ref="H6:J6"/>
    <mergeCell ref="H7:J7"/>
    <mergeCell ref="B14:E14"/>
    <mergeCell ref="H8:J8"/>
    <mergeCell ref="A2:G2"/>
    <mergeCell ref="H2:J2"/>
    <mergeCell ref="A3:A29"/>
    <mergeCell ref="C3:G3"/>
    <mergeCell ref="B8:E8"/>
    <mergeCell ref="B9:E9"/>
    <mergeCell ref="B10:E10"/>
    <mergeCell ref="B17:E17"/>
  </mergeCells>
  <conditionalFormatting sqref="D31:D33 G4:G28 F6:F28 F35:G40">
    <cfRule type="cellIs" priority="1" dxfId="1" operator="greaterThan" stopIfTrue="1">
      <formula>0</formula>
    </cfRule>
  </conditionalFormatting>
  <conditionalFormatting sqref="B35:E40 B7:E28">
    <cfRule type="cellIs" priority="2" dxfId="1" operator="notEqual" stopIfTrue="1">
      <formula>"x"</formula>
    </cfRule>
  </conditionalFormatting>
  <printOptions horizontalCentered="1" verticalCentered="1"/>
  <pageMargins left="0.3937007874015748" right="0" top="0.1968503937007874"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oglio2">
    <tabColor indexed="17"/>
  </sheetPr>
  <dimension ref="A1:BX246"/>
  <sheetViews>
    <sheetView workbookViewId="0" topLeftCell="A1">
      <selection activeCell="F246" sqref="F246:I246"/>
    </sheetView>
  </sheetViews>
  <sheetFormatPr defaultColWidth="9.140625" defaultRowHeight="12.75"/>
  <cols>
    <col min="1" max="10" width="9.7109375" style="0" customWidth="1"/>
  </cols>
  <sheetData>
    <row r="1" spans="1:76" ht="84" customHeight="1">
      <c r="A1" s="591" t="s">
        <v>203</v>
      </c>
      <c r="B1" s="592"/>
      <c r="C1" s="592"/>
      <c r="D1" s="592"/>
      <c r="E1" s="592"/>
      <c r="F1" s="592"/>
      <c r="G1" s="592"/>
      <c r="H1" s="592"/>
      <c r="I1" s="592"/>
      <c r="J1" s="59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row>
    <row r="2" spans="1:76" ht="36" customHeight="1">
      <c r="A2" s="586" t="s">
        <v>239</v>
      </c>
      <c r="B2" s="587"/>
      <c r="C2" s="587"/>
      <c r="D2" s="587"/>
      <c r="E2" s="587"/>
      <c r="F2" s="587"/>
      <c r="G2" s="587"/>
      <c r="H2" s="587"/>
      <c r="I2" s="587"/>
      <c r="J2" s="588"/>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row>
    <row r="3" spans="1:76" ht="36" customHeight="1">
      <c r="A3" s="596" t="s">
        <v>98</v>
      </c>
      <c r="B3" s="597"/>
      <c r="C3" s="597"/>
      <c r="D3" s="599" t="str">
        <f>Foglio0!D23</f>
        <v>2013/2014</v>
      </c>
      <c r="E3" s="599"/>
      <c r="F3" s="599"/>
      <c r="G3" s="599"/>
      <c r="H3" s="596" t="s">
        <v>99</v>
      </c>
      <c r="I3" s="598"/>
      <c r="J3" s="598"/>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row>
    <row r="4" spans="1:76" ht="36" customHeight="1">
      <c r="A4" s="596" t="s">
        <v>100</v>
      </c>
      <c r="B4" s="597"/>
      <c r="C4" s="597"/>
      <c r="D4" s="599">
        <f>Foglio0!D26</f>
        <v>2014</v>
      </c>
      <c r="E4" s="599"/>
      <c r="F4" s="599"/>
      <c r="G4" s="599"/>
      <c r="H4" s="596" t="s">
        <v>101</v>
      </c>
      <c r="I4" s="598"/>
      <c r="J4" s="598"/>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row>
    <row r="5" spans="1:76" ht="9.75" customHeight="1">
      <c r="A5" s="24"/>
      <c r="B5" s="25"/>
      <c r="C5" s="25"/>
      <c r="D5" s="25"/>
      <c r="E5" s="32"/>
      <c r="F5" s="25"/>
      <c r="G5" s="25"/>
      <c r="H5" s="25"/>
      <c r="I5" s="25"/>
      <c r="J5" s="26"/>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row>
    <row r="6" spans="1:76" ht="33" customHeight="1">
      <c r="A6" s="594" t="s">
        <v>102</v>
      </c>
      <c r="B6" s="594"/>
      <c r="C6" s="594"/>
      <c r="D6" s="594"/>
      <c r="E6" s="594"/>
      <c r="F6" s="594"/>
      <c r="G6" s="594"/>
      <c r="H6" s="594"/>
      <c r="I6" s="594"/>
      <c r="J6" s="594"/>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row>
    <row r="7" spans="1:76" ht="46.5" customHeight="1">
      <c r="A7" s="590" t="s">
        <v>169</v>
      </c>
      <c r="B7" s="590"/>
      <c r="C7" s="590"/>
      <c r="D7" s="590"/>
      <c r="E7" s="590"/>
      <c r="F7" s="590"/>
      <c r="G7" s="590"/>
      <c r="H7" s="590"/>
      <c r="I7" s="590"/>
      <c r="J7" s="590"/>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row>
    <row r="8" spans="1:76" ht="33" customHeight="1">
      <c r="A8" s="595" t="s">
        <v>103</v>
      </c>
      <c r="B8" s="595"/>
      <c r="C8" s="595"/>
      <c r="D8" s="595"/>
      <c r="E8" s="595"/>
      <c r="F8" s="595"/>
      <c r="G8" s="595"/>
      <c r="H8" s="595"/>
      <c r="I8" s="595"/>
      <c r="J8" s="595"/>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row>
    <row r="9" spans="1:76" ht="111.75" customHeight="1">
      <c r="A9" s="668" t="s">
        <v>204</v>
      </c>
      <c r="B9" s="668"/>
      <c r="C9" s="668"/>
      <c r="D9" s="668"/>
      <c r="E9" s="668"/>
      <c r="F9" s="668"/>
      <c r="G9" s="668"/>
      <c r="H9" s="668"/>
      <c r="I9" s="668"/>
      <c r="J9" s="668"/>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row>
    <row r="10" spans="1:76" ht="48" customHeight="1">
      <c r="A10" s="590" t="s">
        <v>205</v>
      </c>
      <c r="B10" s="590"/>
      <c r="C10" s="590"/>
      <c r="D10" s="590"/>
      <c r="E10" s="590"/>
      <c r="F10" s="590"/>
      <c r="G10" s="590"/>
      <c r="H10" s="590"/>
      <c r="I10" s="590"/>
      <c r="J10" s="590"/>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row>
    <row r="11" spans="1:76" ht="33" customHeight="1">
      <c r="A11" s="669" t="s">
        <v>139</v>
      </c>
      <c r="B11" s="179"/>
      <c r="C11" s="179"/>
      <c r="D11" s="179"/>
      <c r="E11" s="179"/>
      <c r="F11" s="179"/>
      <c r="G11" s="179"/>
      <c r="H11" s="179"/>
      <c r="I11" s="179"/>
      <c r="J11" s="179"/>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row>
    <row r="12" spans="1:76" ht="27.75" customHeight="1">
      <c r="A12" s="670" t="s">
        <v>206</v>
      </c>
      <c r="B12" s="671"/>
      <c r="C12" s="671"/>
      <c r="D12" s="672" t="s">
        <v>207</v>
      </c>
      <c r="E12" s="672"/>
      <c r="F12" s="672"/>
      <c r="G12" s="672"/>
      <c r="H12" s="672"/>
      <c r="I12" s="672"/>
      <c r="J12" s="672"/>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row>
    <row r="13" spans="1:76" ht="18" customHeight="1">
      <c r="A13" s="590" t="s">
        <v>238</v>
      </c>
      <c r="B13" s="590"/>
      <c r="C13" s="590"/>
      <c r="D13" s="590"/>
      <c r="E13" s="590"/>
      <c r="F13" s="590"/>
      <c r="G13" s="480"/>
      <c r="H13" s="480"/>
      <c r="I13" s="480"/>
      <c r="J13" s="480"/>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row>
    <row r="14" spans="1:76" ht="18" customHeight="1">
      <c r="A14" s="590"/>
      <c r="B14" s="590"/>
      <c r="C14" s="590"/>
      <c r="D14" s="590"/>
      <c r="E14" s="590"/>
      <c r="F14" s="590"/>
      <c r="G14" s="480"/>
      <c r="H14" s="480"/>
      <c r="I14" s="480"/>
      <c r="J14" s="480"/>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row>
    <row r="15" spans="1:76" ht="13.5" customHeight="1">
      <c r="A15" s="480"/>
      <c r="B15" s="480"/>
      <c r="C15" s="480"/>
      <c r="D15" s="480"/>
      <c r="E15" s="480"/>
      <c r="F15" s="480"/>
      <c r="G15" s="480"/>
      <c r="H15" s="480"/>
      <c r="I15" s="480"/>
      <c r="J15" s="480"/>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row>
    <row r="16" spans="1:76" ht="22.5" customHeight="1">
      <c r="A16" s="530" t="s">
        <v>208</v>
      </c>
      <c r="B16" s="531"/>
      <c r="C16" s="532"/>
      <c r="D16" s="499" t="s">
        <v>212</v>
      </c>
      <c r="E16" s="499"/>
      <c r="F16" s="499" t="s">
        <v>213</v>
      </c>
      <c r="G16" s="499"/>
      <c r="H16" s="577" t="s">
        <v>226</v>
      </c>
      <c r="I16" s="578"/>
      <c r="J16" s="579"/>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row>
    <row r="17" spans="1:76" ht="21" customHeight="1">
      <c r="A17" s="533"/>
      <c r="B17" s="179"/>
      <c r="C17" s="534"/>
      <c r="D17" s="583" t="s">
        <v>210</v>
      </c>
      <c r="E17" s="583"/>
      <c r="F17" s="583" t="s">
        <v>211</v>
      </c>
      <c r="G17" s="583"/>
      <c r="H17" s="580"/>
      <c r="I17" s="581"/>
      <c r="J17" s="582"/>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row>
    <row r="18" spans="1:76" ht="21" customHeight="1">
      <c r="A18" s="507"/>
      <c r="B18" s="501"/>
      <c r="C18" s="529"/>
      <c r="D18" s="584" t="s">
        <v>209</v>
      </c>
      <c r="E18" s="584"/>
      <c r="F18" s="585"/>
      <c r="G18" s="585"/>
      <c r="H18" s="585"/>
      <c r="I18" s="585"/>
      <c r="J18" s="585"/>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row>
    <row r="19" spans="1:76" ht="21.75" customHeight="1">
      <c r="A19" s="450" t="str">
        <f>Foglio2!A4</f>
        <v>Fondo  di  Istituto</v>
      </c>
      <c r="B19" s="451"/>
      <c r="C19" s="451"/>
      <c r="D19" s="209">
        <f>ROUND(Foglio2!T13,2)</f>
        <v>0</v>
      </c>
      <c r="E19" s="209"/>
      <c r="F19" s="209">
        <f>ROUND(Foglio2!P35,2)</f>
        <v>0</v>
      </c>
      <c r="G19" s="209"/>
      <c r="H19" s="589">
        <f aca="true" t="shared" si="0" ref="H19:H24">ROUND(D19+F19,2)</f>
        <v>0</v>
      </c>
      <c r="I19" s="589"/>
      <c r="J19" s="589"/>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row>
    <row r="20" spans="1:76" ht="21.75" customHeight="1">
      <c r="A20" s="450" t="str">
        <f>Foglio2!A16</f>
        <v>Funzioni  docenti</v>
      </c>
      <c r="B20" s="451"/>
      <c r="C20" s="451"/>
      <c r="D20" s="209">
        <f>ROUND(Foglio2!T20,2)</f>
        <v>0</v>
      </c>
      <c r="E20" s="209"/>
      <c r="F20" s="209">
        <f>ROUND(Foglio2!P37,2)</f>
        <v>0</v>
      </c>
      <c r="G20" s="209"/>
      <c r="H20" s="589">
        <f t="shared" si="0"/>
        <v>0</v>
      </c>
      <c r="I20" s="589"/>
      <c r="J20" s="589"/>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row>
    <row r="21" spans="1:76" ht="21.75" customHeight="1">
      <c r="A21" s="450" t="str">
        <f>Foglio2!A21</f>
        <v>Incarichi  A.T.A.</v>
      </c>
      <c r="B21" s="451"/>
      <c r="C21" s="451"/>
      <c r="D21" s="209">
        <f>ROUND(Foglio2!T22,2)</f>
        <v>0</v>
      </c>
      <c r="E21" s="209"/>
      <c r="F21" s="209">
        <f>ROUND(Foglio2!P38,2)</f>
        <v>0</v>
      </c>
      <c r="G21" s="209"/>
      <c r="H21" s="589">
        <f t="shared" si="0"/>
        <v>0</v>
      </c>
      <c r="I21" s="589"/>
      <c r="J21" s="589"/>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row>
    <row r="22" spans="1:76" ht="21.75" customHeight="1">
      <c r="A22" s="450" t="str">
        <f>Foglio2!A24</f>
        <v>Ore  eccedenti</v>
      </c>
      <c r="B22" s="451"/>
      <c r="C22" s="451"/>
      <c r="D22" s="209">
        <f>ROUND(Foglio2!T27,2)</f>
        <v>0</v>
      </c>
      <c r="E22" s="209"/>
      <c r="F22" s="209">
        <f>ROUND(Foglio2!P39,2)</f>
        <v>0</v>
      </c>
      <c r="G22" s="209"/>
      <c r="H22" s="589">
        <f t="shared" si="0"/>
        <v>0</v>
      </c>
      <c r="I22" s="589"/>
      <c r="J22" s="589"/>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row>
    <row r="23" spans="1:76" ht="21.75" customHeight="1">
      <c r="A23" s="450" t="str">
        <f>Foglio2!A28</f>
        <v>Attività  sportiva</v>
      </c>
      <c r="B23" s="451"/>
      <c r="C23" s="451"/>
      <c r="D23" s="209">
        <f>ROUND(Foglio2!T31,2)</f>
        <v>0</v>
      </c>
      <c r="E23" s="209"/>
      <c r="F23" s="209">
        <f>ROUND(Foglio2!P40,2)</f>
        <v>0</v>
      </c>
      <c r="G23" s="209"/>
      <c r="H23" s="589">
        <f t="shared" si="0"/>
        <v>0</v>
      </c>
      <c r="I23" s="589"/>
      <c r="J23" s="589"/>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row>
    <row r="24" spans="1:76" ht="30" customHeight="1">
      <c r="A24" s="522" t="s">
        <v>215</v>
      </c>
      <c r="B24" s="523"/>
      <c r="C24" s="524"/>
      <c r="D24" s="417">
        <f>ROUND(D19+D20+D21+D22+D23,2)</f>
        <v>0</v>
      </c>
      <c r="E24" s="417"/>
      <c r="F24" s="417">
        <f>ROUND(F19+F20+F21+F22+F23,2)</f>
        <v>0</v>
      </c>
      <c r="G24" s="417"/>
      <c r="H24" s="207">
        <f t="shared" si="0"/>
        <v>0</v>
      </c>
      <c r="I24" s="207"/>
      <c r="J24" s="207"/>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row>
    <row r="25" spans="1:76" ht="24.75" customHeight="1">
      <c r="A25" s="452" t="s">
        <v>216</v>
      </c>
      <c r="B25" s="452"/>
      <c r="C25" s="510" t="s">
        <v>224</v>
      </c>
      <c r="D25" s="511"/>
      <c r="E25" s="511"/>
      <c r="F25" s="511"/>
      <c r="G25" s="511"/>
      <c r="H25" s="511"/>
      <c r="I25" s="511"/>
      <c r="J25" s="511"/>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row>
    <row r="26" spans="1:76" ht="19.5" customHeight="1">
      <c r="A26" s="562" t="s">
        <v>229</v>
      </c>
      <c r="B26" s="563"/>
      <c r="C26" s="563"/>
      <c r="D26" s="563"/>
      <c r="E26" s="563"/>
      <c r="F26" s="563"/>
      <c r="G26" s="563"/>
      <c r="H26" s="563"/>
      <c r="I26" s="563"/>
      <c r="J26" s="564"/>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row>
    <row r="27" spans="1:76" s="2" customFormat="1" ht="19.5" customHeight="1">
      <c r="A27" s="73"/>
      <c r="B27" s="74"/>
      <c r="C27" s="74"/>
      <c r="D27" s="74"/>
      <c r="E27" s="74"/>
      <c r="F27" s="74"/>
      <c r="G27" s="74"/>
      <c r="H27" s="74"/>
      <c r="I27" s="74"/>
      <c r="J27" s="74"/>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row>
    <row r="28" spans="1:76" ht="24.75" customHeight="1">
      <c r="A28" s="499" t="s">
        <v>217</v>
      </c>
      <c r="B28" s="499"/>
      <c r="C28" s="300" t="s">
        <v>218</v>
      </c>
      <c r="D28" s="301"/>
      <c r="E28" s="301"/>
      <c r="F28" s="301"/>
      <c r="G28" s="301"/>
      <c r="H28" s="301"/>
      <c r="I28" s="301"/>
      <c r="J28" s="217"/>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row>
    <row r="29" spans="1:76" ht="21.75" customHeight="1">
      <c r="A29" s="513"/>
      <c r="B29" s="699" t="s">
        <v>221</v>
      </c>
      <c r="C29" s="699"/>
      <c r="D29" s="695" t="s">
        <v>219</v>
      </c>
      <c r="E29" s="695"/>
      <c r="F29" s="290"/>
      <c r="G29" s="696">
        <f>ROUND(D24,2)</f>
        <v>0</v>
      </c>
      <c r="H29" s="697"/>
      <c r="I29" s="698"/>
      <c r="J29" s="5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row>
    <row r="30" spans="1:76" ht="21.75" customHeight="1">
      <c r="A30" s="514"/>
      <c r="B30" s="699" t="s">
        <v>220</v>
      </c>
      <c r="C30" s="699"/>
      <c r="D30" s="695" t="s">
        <v>222</v>
      </c>
      <c r="E30" s="695"/>
      <c r="F30" s="290"/>
      <c r="G30" s="696">
        <f>ROUND(F24,2)</f>
        <v>0</v>
      </c>
      <c r="H30" s="697"/>
      <c r="I30" s="698"/>
      <c r="J30" s="514"/>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row>
    <row r="31" spans="1:76" ht="21.75" customHeight="1">
      <c r="A31" s="694"/>
      <c r="B31" s="690" t="s">
        <v>34</v>
      </c>
      <c r="C31" s="691"/>
      <c r="D31" s="692"/>
      <c r="E31" s="692"/>
      <c r="F31" s="693"/>
      <c r="G31" s="687">
        <f>ROUND(G29+G30,2)</f>
        <v>0</v>
      </c>
      <c r="H31" s="688"/>
      <c r="I31" s="689"/>
      <c r="J31" s="694"/>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row>
    <row r="32" spans="1:76" ht="19.5" customHeight="1">
      <c r="A32" s="98"/>
      <c r="B32" s="99"/>
      <c r="C32" s="99"/>
      <c r="D32" s="100"/>
      <c r="E32" s="100"/>
      <c r="F32" s="100"/>
      <c r="G32" s="101"/>
      <c r="H32" s="101"/>
      <c r="I32" s="101"/>
      <c r="J32" s="98"/>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row>
    <row r="33" spans="1:76" ht="24.75" customHeight="1">
      <c r="A33" s="509" t="s">
        <v>223</v>
      </c>
      <c r="B33" s="509"/>
      <c r="C33" s="497" t="s">
        <v>225</v>
      </c>
      <c r="D33" s="498"/>
      <c r="E33" s="498"/>
      <c r="F33" s="498"/>
      <c r="G33" s="498"/>
      <c r="H33" s="498"/>
      <c r="I33" s="498"/>
      <c r="J33" s="498"/>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row>
    <row r="34" spans="1:76" ht="19.5" customHeight="1">
      <c r="A34" s="562" t="s">
        <v>229</v>
      </c>
      <c r="B34" s="563"/>
      <c r="C34" s="563"/>
      <c r="D34" s="563"/>
      <c r="E34" s="563"/>
      <c r="F34" s="563"/>
      <c r="G34" s="563"/>
      <c r="H34" s="563"/>
      <c r="I34" s="563"/>
      <c r="J34" s="564"/>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row>
    <row r="35" spans="1:76" ht="33" customHeight="1">
      <c r="A35" s="669" t="s">
        <v>231</v>
      </c>
      <c r="B35" s="179"/>
      <c r="C35" s="179"/>
      <c r="D35" s="179"/>
      <c r="E35" s="179"/>
      <c r="F35" s="179"/>
      <c r="G35" s="179"/>
      <c r="H35" s="179"/>
      <c r="I35" s="179"/>
      <c r="J35" s="179"/>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row>
    <row r="36" spans="1:76" ht="21" customHeight="1">
      <c r="A36" s="473" t="s">
        <v>227</v>
      </c>
      <c r="B36" s="474"/>
      <c r="C36" s="474"/>
      <c r="D36" s="463" t="s">
        <v>228</v>
      </c>
      <c r="E36" s="464"/>
      <c r="F36" s="464"/>
      <c r="G36" s="464"/>
      <c r="H36" s="464"/>
      <c r="I36" s="464"/>
      <c r="J36" s="465"/>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row>
    <row r="37" spans="1:76" ht="15.75" customHeight="1">
      <c r="A37" s="273"/>
      <c r="B37" s="274"/>
      <c r="C37" s="274"/>
      <c r="D37" s="502"/>
      <c r="E37" s="503"/>
      <c r="F37" s="503"/>
      <c r="G37" s="503"/>
      <c r="H37" s="503"/>
      <c r="I37" s="503"/>
      <c r="J37" s="504"/>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row>
    <row r="38" spans="1:76" ht="15.75" customHeight="1">
      <c r="A38" s="452" t="s">
        <v>212</v>
      </c>
      <c r="B38" s="452"/>
      <c r="C38" s="510" t="s">
        <v>230</v>
      </c>
      <c r="D38" s="467"/>
      <c r="E38" s="467"/>
      <c r="F38" s="467"/>
      <c r="G38" s="467"/>
      <c r="H38" s="467"/>
      <c r="I38" s="467"/>
      <c r="J38" s="467"/>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row>
    <row r="39" spans="1:76" ht="11.25" customHeight="1">
      <c r="A39" s="700"/>
      <c r="B39" s="700"/>
      <c r="C39" s="702"/>
      <c r="D39" s="543"/>
      <c r="E39" s="543"/>
      <c r="F39" s="543"/>
      <c r="G39" s="543"/>
      <c r="H39" s="543"/>
      <c r="I39" s="543"/>
      <c r="J39" s="54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row>
    <row r="40" spans="1:76" ht="15.75" customHeight="1">
      <c r="A40" s="700"/>
      <c r="B40" s="700"/>
      <c r="C40" s="702"/>
      <c r="D40" s="543"/>
      <c r="E40" s="543"/>
      <c r="F40" s="543"/>
      <c r="G40" s="543"/>
      <c r="H40" s="543"/>
      <c r="I40" s="543"/>
      <c r="J40" s="54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row>
    <row r="41" spans="1:76" ht="15.75" customHeight="1">
      <c r="A41" s="701"/>
      <c r="B41" s="701"/>
      <c r="C41" s="486"/>
      <c r="D41" s="486"/>
      <c r="E41" s="486"/>
      <c r="F41" s="486"/>
      <c r="G41" s="486"/>
      <c r="H41" s="486"/>
      <c r="I41" s="486"/>
      <c r="J41" s="486"/>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row>
    <row r="42" spans="1:76" ht="19.5" customHeight="1">
      <c r="A42" s="562" t="s">
        <v>229</v>
      </c>
      <c r="B42" s="563"/>
      <c r="C42" s="563"/>
      <c r="D42" s="563"/>
      <c r="E42" s="563"/>
      <c r="F42" s="563"/>
      <c r="G42" s="563"/>
      <c r="H42" s="563"/>
      <c r="I42" s="563"/>
      <c r="J42" s="564"/>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row>
    <row r="43" spans="1:76" ht="24.75" customHeight="1">
      <c r="A43" s="452" t="s">
        <v>213</v>
      </c>
      <c r="B43" s="452"/>
      <c r="C43" s="510" t="s">
        <v>234</v>
      </c>
      <c r="D43" s="511"/>
      <c r="E43" s="511"/>
      <c r="F43" s="511"/>
      <c r="G43" s="511"/>
      <c r="H43" s="511"/>
      <c r="I43" s="511"/>
      <c r="J43" s="511"/>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row>
    <row r="44" spans="1:76" ht="13.5" customHeight="1">
      <c r="A44" s="485"/>
      <c r="B44" s="485"/>
      <c r="C44" s="486"/>
      <c r="D44" s="486"/>
      <c r="E44" s="486"/>
      <c r="F44" s="486"/>
      <c r="G44" s="486"/>
      <c r="H44" s="486"/>
      <c r="I44" s="486"/>
      <c r="J44" s="486"/>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row>
    <row r="45" spans="1:76" ht="47.25" customHeight="1">
      <c r="A45" s="590" t="s">
        <v>104</v>
      </c>
      <c r="B45" s="590"/>
      <c r="C45" s="590"/>
      <c r="D45" s="590"/>
      <c r="E45" s="590"/>
      <c r="F45" s="590"/>
      <c r="G45" s="590"/>
      <c r="H45" s="590"/>
      <c r="I45" s="590"/>
      <c r="J45" s="590"/>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row>
    <row r="46" spans="1:76" ht="6.75" customHeight="1">
      <c r="A46" s="27"/>
      <c r="B46" s="27"/>
      <c r="C46" s="27"/>
      <c r="D46" s="27"/>
      <c r="E46" s="27"/>
      <c r="F46" s="27"/>
      <c r="G46" s="27"/>
      <c r="H46" s="27"/>
      <c r="I46" s="27"/>
      <c r="J46" s="27"/>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row>
    <row r="47" spans="1:76" ht="12" customHeight="1">
      <c r="A47" s="676" t="s">
        <v>138</v>
      </c>
      <c r="B47" s="676"/>
      <c r="C47" s="676"/>
      <c r="D47" s="676"/>
      <c r="E47" s="676"/>
      <c r="F47" s="676"/>
      <c r="G47" s="676"/>
      <c r="H47" s="676"/>
      <c r="I47" s="676"/>
      <c r="J47" s="676"/>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row>
    <row r="48" spans="1:76" ht="12" customHeight="1">
      <c r="A48" s="676"/>
      <c r="B48" s="676"/>
      <c r="C48" s="676"/>
      <c r="D48" s="676"/>
      <c r="E48" s="676"/>
      <c r="F48" s="676"/>
      <c r="G48" s="676"/>
      <c r="H48" s="676"/>
      <c r="I48" s="676"/>
      <c r="J48" s="676"/>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row>
    <row r="49" spans="1:76" ht="12" customHeight="1">
      <c r="A49" s="676"/>
      <c r="B49" s="676"/>
      <c r="C49" s="676"/>
      <c r="D49" s="676"/>
      <c r="E49" s="676"/>
      <c r="F49" s="676"/>
      <c r="G49" s="676"/>
      <c r="H49" s="676"/>
      <c r="I49" s="676"/>
      <c r="J49" s="676"/>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row>
    <row r="50" spans="1:76" ht="15" customHeight="1">
      <c r="A50" s="676"/>
      <c r="B50" s="676"/>
      <c r="C50" s="676"/>
      <c r="D50" s="676"/>
      <c r="E50" s="676"/>
      <c r="F50" s="676"/>
      <c r="G50" s="676"/>
      <c r="H50" s="676"/>
      <c r="I50" s="676"/>
      <c r="J50" s="676"/>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row>
    <row r="51" spans="1:76" ht="16.5" customHeight="1">
      <c r="A51" s="677"/>
      <c r="B51" s="677"/>
      <c r="C51" s="677"/>
      <c r="D51" s="677"/>
      <c r="E51" s="677"/>
      <c r="F51" s="677"/>
      <c r="G51" s="677"/>
      <c r="H51" s="677"/>
      <c r="I51" s="677"/>
      <c r="J51" s="677"/>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row>
    <row r="52" spans="1:76" ht="6.75" customHeight="1">
      <c r="A52" s="28"/>
      <c r="B52" s="29"/>
      <c r="C52" s="29"/>
      <c r="D52" s="29"/>
      <c r="E52" s="29"/>
      <c r="F52" s="29"/>
      <c r="G52" s="29"/>
      <c r="H52" s="29"/>
      <c r="I52" s="29"/>
      <c r="J52" s="29"/>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row>
    <row r="53" spans="1:76" s="15" customFormat="1" ht="48.75" customHeight="1">
      <c r="A53" s="674" t="s">
        <v>105</v>
      </c>
      <c r="B53" s="675"/>
      <c r="C53" s="675"/>
      <c r="D53" s="675"/>
      <c r="E53" s="675"/>
      <c r="F53" s="675"/>
      <c r="G53" s="675"/>
      <c r="H53" s="675"/>
      <c r="I53" s="675"/>
      <c r="J53" s="675"/>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row>
    <row r="54" spans="1:76" s="15" customFormat="1" ht="5.25" customHeight="1">
      <c r="A54" s="45"/>
      <c r="B54" s="46"/>
      <c r="C54" s="46"/>
      <c r="D54" s="46"/>
      <c r="E54" s="46"/>
      <c r="F54" s="46"/>
      <c r="G54" s="46"/>
      <c r="H54" s="46"/>
      <c r="I54" s="46"/>
      <c r="J54" s="4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row>
    <row r="55" spans="1:76" s="15" customFormat="1" ht="35.25" customHeight="1">
      <c r="A55" s="669" t="s">
        <v>232</v>
      </c>
      <c r="B55" s="179"/>
      <c r="C55" s="179"/>
      <c r="D55" s="179"/>
      <c r="E55" s="179"/>
      <c r="F55" s="179"/>
      <c r="G55" s="179"/>
      <c r="H55" s="179"/>
      <c r="I55" s="179"/>
      <c r="J55" s="179"/>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row>
    <row r="56" spans="1:76" s="15" customFormat="1" ht="31.5" customHeight="1">
      <c r="A56" s="49"/>
      <c r="B56" s="679" t="s">
        <v>137</v>
      </c>
      <c r="C56" s="680"/>
      <c r="D56" s="680"/>
      <c r="E56" s="680"/>
      <c r="F56" s="680"/>
      <c r="G56" s="680"/>
      <c r="H56" s="680"/>
      <c r="I56" s="681"/>
      <c r="J56" s="50"/>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row>
    <row r="57" spans="1:76" ht="6.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row>
    <row r="58" spans="1:76" ht="21.75" customHeight="1">
      <c r="A58" s="494" t="s">
        <v>106</v>
      </c>
      <c r="B58" s="494"/>
      <c r="C58" s="494"/>
      <c r="D58" s="494"/>
      <c r="E58" s="494"/>
      <c r="F58" s="494"/>
      <c r="G58" s="574">
        <f>ROUND('Attività F.I.'!H2,2)</f>
        <v>0</v>
      </c>
      <c r="H58" s="574"/>
      <c r="I58" s="678"/>
      <c r="J58" s="678"/>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row>
    <row r="59" spans="1:76" ht="21.75" customHeight="1">
      <c r="A59" s="494" t="s">
        <v>107</v>
      </c>
      <c r="B59" s="494"/>
      <c r="C59" s="494"/>
      <c r="D59" s="494"/>
      <c r="E59" s="494"/>
      <c r="F59" s="494"/>
      <c r="G59" s="574">
        <f>ROUND('Progetti F.I.'!J1,2)</f>
        <v>0</v>
      </c>
      <c r="H59" s="574"/>
      <c r="I59" s="678"/>
      <c r="J59" s="678"/>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row>
    <row r="60" spans="1:76" ht="21.75" customHeight="1">
      <c r="A60" s="650" t="s">
        <v>108</v>
      </c>
      <c r="B60" s="650"/>
      <c r="C60" s="650"/>
      <c r="D60" s="650"/>
      <c r="E60" s="650"/>
      <c r="F60" s="650"/>
      <c r="G60" s="656">
        <f>ROUND(G58+G59,2)</f>
        <v>0</v>
      </c>
      <c r="H60" s="656"/>
      <c r="I60" s="657"/>
      <c r="J60" s="657"/>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row>
    <row r="61" spans="1:76" ht="21.75" customHeight="1">
      <c r="A61" s="673" t="s">
        <v>109</v>
      </c>
      <c r="B61" s="451"/>
      <c r="C61" s="451"/>
      <c r="D61" s="451"/>
      <c r="E61" s="651" t="str">
        <f>Foglio0!D23</f>
        <v>2013/2014</v>
      </c>
      <c r="F61" s="652"/>
      <c r="G61" s="574">
        <f>ROUND(H19-G60,2)</f>
        <v>0</v>
      </c>
      <c r="H61" s="574"/>
      <c r="I61" s="658"/>
      <c r="J61" s="658"/>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row>
    <row r="62" spans="1:76" ht="27" customHeight="1">
      <c r="A62" s="654" t="s">
        <v>141</v>
      </c>
      <c r="B62" s="655"/>
      <c r="C62" s="655"/>
      <c r="D62" s="655"/>
      <c r="E62" s="655"/>
      <c r="F62" s="655"/>
      <c r="G62" s="661">
        <f>ROUND(G60+G61,2)</f>
        <v>0</v>
      </c>
      <c r="H62" s="662"/>
      <c r="I62" s="662"/>
      <c r="J62" s="66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row>
    <row r="63" spans="1:76" ht="30" customHeight="1">
      <c r="A63" s="703" t="s">
        <v>158</v>
      </c>
      <c r="B63" s="704"/>
      <c r="C63" s="704"/>
      <c r="D63" s="704"/>
      <c r="E63" s="704"/>
      <c r="F63" s="704"/>
      <c r="G63" s="704"/>
      <c r="H63" s="704"/>
      <c r="I63" s="704"/>
      <c r="J63" s="705"/>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row>
    <row r="64" spans="1:76" ht="22.5">
      <c r="A64" s="706" t="s">
        <v>110</v>
      </c>
      <c r="B64" s="706"/>
      <c r="C64" s="706"/>
      <c r="D64" s="706"/>
      <c r="E64" s="706" t="s">
        <v>50</v>
      </c>
      <c r="F64" s="706"/>
      <c r="G64" s="706"/>
      <c r="H64" s="706" t="s">
        <v>46</v>
      </c>
      <c r="I64" s="706"/>
      <c r="J64" s="706"/>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row>
    <row r="65" spans="1:76" ht="23.25" customHeight="1">
      <c r="A65" s="641" t="s">
        <v>111</v>
      </c>
      <c r="B65" s="641"/>
      <c r="C65" s="641"/>
      <c r="D65" s="641"/>
      <c r="E65" s="660" t="s">
        <v>112</v>
      </c>
      <c r="F65" s="660"/>
      <c r="G65" s="660"/>
      <c r="H65" s="660"/>
      <c r="I65" s="660"/>
      <c r="J65" s="660"/>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row>
    <row r="66" spans="1:76" ht="21.75" customHeight="1">
      <c r="A66" s="494" t="s">
        <v>113</v>
      </c>
      <c r="B66" s="494"/>
      <c r="C66" s="494"/>
      <c r="D66" s="494"/>
      <c r="E66" s="659">
        <f>ROUND('Attività F.I.'!H3,2)</f>
        <v>0</v>
      </c>
      <c r="F66" s="659"/>
      <c r="G66" s="659"/>
      <c r="H66" s="664"/>
      <c r="I66" s="664"/>
      <c r="J66" s="664"/>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row>
    <row r="67" spans="1:76" ht="21.75" customHeight="1">
      <c r="A67" s="494" t="s">
        <v>114</v>
      </c>
      <c r="B67" s="494"/>
      <c r="C67" s="494"/>
      <c r="D67" s="494"/>
      <c r="E67" s="664"/>
      <c r="F67" s="664"/>
      <c r="G67" s="664"/>
      <c r="H67" s="659">
        <f>ROUND('Attività F.I.'!H30,2)</f>
        <v>0</v>
      </c>
      <c r="I67" s="659"/>
      <c r="J67" s="659"/>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row>
    <row r="68" spans="1:76" ht="21.75" customHeight="1">
      <c r="A68" s="494" t="s">
        <v>115</v>
      </c>
      <c r="B68" s="494"/>
      <c r="C68" s="494"/>
      <c r="D68" s="494"/>
      <c r="E68" s="659">
        <f>ROUND('Attività F.I.'!H29-'Attività F.I.'!H3,2)</f>
        <v>0</v>
      </c>
      <c r="F68" s="659"/>
      <c r="G68" s="659"/>
      <c r="H68" s="664"/>
      <c r="I68" s="664"/>
      <c r="J68" s="664"/>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row>
    <row r="69" spans="1:76" ht="21.75" customHeight="1">
      <c r="A69" s="494" t="s">
        <v>116</v>
      </c>
      <c r="B69" s="494"/>
      <c r="C69" s="494"/>
      <c r="D69" s="494"/>
      <c r="E69" s="664"/>
      <c r="F69" s="664"/>
      <c r="G69" s="664"/>
      <c r="H69" s="659">
        <f>ROUND('Attività F.I.'!H41-'Attività F.I.'!H30-'Attività F.I.'!H34,2)</f>
        <v>0</v>
      </c>
      <c r="I69" s="659"/>
      <c r="J69" s="659"/>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row>
    <row r="70" spans="1:76" ht="21.75" customHeight="1">
      <c r="A70" s="494" t="s">
        <v>142</v>
      </c>
      <c r="B70" s="494"/>
      <c r="C70" s="494"/>
      <c r="D70" s="494"/>
      <c r="E70" s="664"/>
      <c r="F70" s="664"/>
      <c r="G70" s="664"/>
      <c r="H70" s="659">
        <f>ROUND('Attività F.I.'!H34,2)</f>
        <v>0</v>
      </c>
      <c r="I70" s="659"/>
      <c r="J70" s="659"/>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row>
    <row r="71" spans="1:76" ht="26.25" customHeight="1">
      <c r="A71" s="637"/>
      <c r="B71" s="638"/>
      <c r="C71" s="638"/>
      <c r="D71" s="638"/>
      <c r="E71" s="666">
        <f>ROUND(E66+E68,2)</f>
        <v>0</v>
      </c>
      <c r="F71" s="667"/>
      <c r="G71" s="667"/>
      <c r="H71" s="666">
        <f>ROUND(H66+H67+H68+H69+H70,2)</f>
        <v>0</v>
      </c>
      <c r="I71" s="667"/>
      <c r="J71" s="667"/>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row>
    <row r="72" spans="1:76" ht="33.75" customHeight="1">
      <c r="A72" s="639" t="s">
        <v>117</v>
      </c>
      <c r="B72" s="640"/>
      <c r="C72" s="640"/>
      <c r="D72" s="640"/>
      <c r="E72" s="653">
        <f>ROUND(E71+H71,2)</f>
        <v>0</v>
      </c>
      <c r="F72" s="653"/>
      <c r="G72" s="653"/>
      <c r="H72" s="653"/>
      <c r="I72" s="653"/>
      <c r="J72" s="65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row>
    <row r="73" spans="1:76" ht="15" customHeight="1">
      <c r="A73" s="79"/>
      <c r="B73" s="80"/>
      <c r="C73" s="80"/>
      <c r="D73" s="80"/>
      <c r="E73" s="81"/>
      <c r="F73" s="81"/>
      <c r="G73" s="81"/>
      <c r="H73" s="81"/>
      <c r="I73" s="81"/>
      <c r="J73" s="81"/>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row>
    <row r="74" spans="1:76" ht="23.25" customHeight="1">
      <c r="A74" s="641" t="s">
        <v>118</v>
      </c>
      <c r="B74" s="642"/>
      <c r="C74" s="642"/>
      <c r="D74" s="642"/>
      <c r="E74" s="660" t="s">
        <v>112</v>
      </c>
      <c r="F74" s="660"/>
      <c r="G74" s="660"/>
      <c r="H74" s="660"/>
      <c r="I74" s="660"/>
      <c r="J74" s="660"/>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row>
    <row r="75" spans="1:76" ht="26.25" customHeight="1">
      <c r="A75" s="643"/>
      <c r="B75" s="644"/>
      <c r="C75" s="644"/>
      <c r="D75" s="644"/>
      <c r="E75" s="656">
        <f>ROUND('Progetti F.I.'!E99,2)</f>
        <v>0</v>
      </c>
      <c r="F75" s="665"/>
      <c r="G75" s="665"/>
      <c r="H75" s="656">
        <f>ROUND('Progetti F.I.'!K99,2)</f>
        <v>0</v>
      </c>
      <c r="I75" s="665"/>
      <c r="J75" s="665"/>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row>
    <row r="76" spans="1:76" ht="29.25" customHeight="1">
      <c r="A76" s="639" t="s">
        <v>119</v>
      </c>
      <c r="B76" s="640"/>
      <c r="C76" s="640"/>
      <c r="D76" s="640"/>
      <c r="E76" s="645">
        <f>ROUND(E75+H75,2)</f>
        <v>0</v>
      </c>
      <c r="F76" s="646"/>
      <c r="G76" s="646"/>
      <c r="H76" s="646"/>
      <c r="I76" s="646"/>
      <c r="J76" s="646"/>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row>
    <row r="77" spans="1:76" ht="33" customHeight="1">
      <c r="A77" s="647" t="s">
        <v>26</v>
      </c>
      <c r="B77" s="648"/>
      <c r="C77" s="649"/>
      <c r="D77" s="645">
        <f>ROUND(E72+E76,2)</f>
        <v>0</v>
      </c>
      <c r="E77" s="645"/>
      <c r="F77" s="645"/>
      <c r="G77" s="645"/>
      <c r="H77" s="647" t="s">
        <v>120</v>
      </c>
      <c r="I77" s="648"/>
      <c r="J77" s="649"/>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row>
    <row r="78" spans="1:76" ht="21.75" customHeight="1">
      <c r="A78" s="635" t="s">
        <v>45</v>
      </c>
      <c r="B78" s="635"/>
      <c r="C78" s="635"/>
      <c r="D78" s="636">
        <f>ROUND(E71+E75,2)</f>
        <v>0</v>
      </c>
      <c r="E78" s="636"/>
      <c r="F78" s="636"/>
      <c r="G78" s="636"/>
      <c r="H78" s="634" t="s">
        <v>45</v>
      </c>
      <c r="I78" s="634"/>
      <c r="J78" s="634"/>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row>
    <row r="79" spans="1:76" ht="21.75" customHeight="1">
      <c r="A79" s="635" t="s">
        <v>46</v>
      </c>
      <c r="B79" s="635"/>
      <c r="C79" s="635"/>
      <c r="D79" s="636">
        <f>ROUND(H71+H75,2)</f>
        <v>0</v>
      </c>
      <c r="E79" s="636"/>
      <c r="F79" s="636"/>
      <c r="G79" s="636"/>
      <c r="H79" s="634" t="s">
        <v>46</v>
      </c>
      <c r="I79" s="634"/>
      <c r="J79" s="634"/>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row>
    <row r="80" spans="1:76" ht="28.5" customHeight="1">
      <c r="A80" s="629" t="s">
        <v>159</v>
      </c>
      <c r="B80" s="629"/>
      <c r="C80" s="629"/>
      <c r="D80" s="629"/>
      <c r="E80" s="629"/>
      <c r="F80" s="629"/>
      <c r="G80" s="629"/>
      <c r="H80" s="629"/>
      <c r="I80" s="629"/>
      <c r="J80" s="629"/>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row>
    <row r="81" spans="1:76" ht="24.75" customHeight="1">
      <c r="A81" s="630" t="s">
        <v>121</v>
      </c>
      <c r="B81" s="630"/>
      <c r="C81" s="630"/>
      <c r="D81" s="630"/>
      <c r="E81" s="630"/>
      <c r="F81" s="630"/>
      <c r="G81" s="630" t="s">
        <v>23</v>
      </c>
      <c r="H81" s="630"/>
      <c r="I81" s="630"/>
      <c r="J81" s="102" t="s">
        <v>122</v>
      </c>
      <c r="K81" s="30"/>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row>
    <row r="82" spans="1:76" ht="21.75" customHeight="1">
      <c r="A82" s="615" t="s">
        <v>45</v>
      </c>
      <c r="B82" s="493" t="s">
        <v>123</v>
      </c>
      <c r="C82" s="493"/>
      <c r="D82" s="493"/>
      <c r="E82" s="494"/>
      <c r="F82" s="494"/>
      <c r="G82" s="574">
        <f>ROUND('Attività F.I.'!H6,2)</f>
        <v>0</v>
      </c>
      <c r="H82" s="574"/>
      <c r="I82" s="574"/>
      <c r="J82" s="51" t="e">
        <f>ROUND(G82*100/H19,2)</f>
        <v>#DIV/0!</v>
      </c>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row>
    <row r="83" spans="1:76" ht="21.75" customHeight="1">
      <c r="A83" s="615"/>
      <c r="B83" s="493" t="s">
        <v>153</v>
      </c>
      <c r="C83" s="493"/>
      <c r="D83" s="493"/>
      <c r="E83" s="493"/>
      <c r="F83" s="493"/>
      <c r="G83" s="574">
        <f>ROUND('Riepilogo Progetti'!H24,2)</f>
        <v>0</v>
      </c>
      <c r="H83" s="574"/>
      <c r="I83" s="574"/>
      <c r="J83" s="51" t="e">
        <f>ROUND(G83*100/H19,2)</f>
        <v>#DIV/0!</v>
      </c>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row>
    <row r="84" spans="1:76" ht="21.75" customHeight="1">
      <c r="A84" s="616"/>
      <c r="B84" s="493" t="s">
        <v>154</v>
      </c>
      <c r="C84" s="493"/>
      <c r="D84" s="493"/>
      <c r="E84" s="493"/>
      <c r="F84" s="493"/>
      <c r="G84" s="574">
        <f>ROUND('Riepilogo Progetti'!H25,2)</f>
        <v>0</v>
      </c>
      <c r="H84" s="574"/>
      <c r="I84" s="574"/>
      <c r="J84" s="51" t="e">
        <f>ROUND(G84*100/H19,2)</f>
        <v>#DIV/0!</v>
      </c>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row>
    <row r="85" spans="1:76" ht="21.75" customHeight="1">
      <c r="A85" s="616"/>
      <c r="B85" s="493" t="s">
        <v>124</v>
      </c>
      <c r="C85" s="493"/>
      <c r="D85" s="493"/>
      <c r="E85" s="494"/>
      <c r="F85" s="494"/>
      <c r="G85" s="574">
        <f>ROUND('Riepilogo Progetti'!H26,2)</f>
        <v>0</v>
      </c>
      <c r="H85" s="574"/>
      <c r="I85" s="574"/>
      <c r="J85" s="51" t="e">
        <f>ROUND(G85*100/H19,2)</f>
        <v>#DIV/0!</v>
      </c>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row>
    <row r="86" spans="1:76" ht="21.75" customHeight="1">
      <c r="A86" s="616"/>
      <c r="B86" s="493" t="s">
        <v>125</v>
      </c>
      <c r="C86" s="493"/>
      <c r="D86" s="493"/>
      <c r="E86" s="494"/>
      <c r="F86" s="494"/>
      <c r="G86" s="574">
        <f>ROUND(E66,2)</f>
        <v>0</v>
      </c>
      <c r="H86" s="574"/>
      <c r="I86" s="574"/>
      <c r="J86" s="51" t="e">
        <f>ROUND(G86*100/H19,2)</f>
        <v>#DIV/0!</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row>
    <row r="87" spans="1:76" ht="21.75" customHeight="1">
      <c r="A87" s="616"/>
      <c r="B87" s="493" t="s">
        <v>126</v>
      </c>
      <c r="C87" s="493"/>
      <c r="D87" s="493"/>
      <c r="E87" s="494"/>
      <c r="F87" s="494"/>
      <c r="G87" s="574">
        <f>ROUND('Attività F.I.'!H29-'Attività F.I.'!H3-'Attività F.I.'!H6,2)</f>
        <v>0</v>
      </c>
      <c r="H87" s="574"/>
      <c r="I87" s="574"/>
      <c r="J87" s="51" t="e">
        <f>ROUND(G87*100/H19,2)</f>
        <v>#DIV/0!</v>
      </c>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row>
    <row r="88" spans="1:76" ht="28.5" customHeight="1">
      <c r="A88" s="616"/>
      <c r="B88" s="684" t="s">
        <v>34</v>
      </c>
      <c r="C88" s="685"/>
      <c r="D88" s="685"/>
      <c r="E88" s="686"/>
      <c r="F88" s="686"/>
      <c r="G88" s="576">
        <f>ROUND(G82+G83+G84+G85+G86+G87,2)</f>
        <v>0</v>
      </c>
      <c r="H88" s="576"/>
      <c r="I88" s="576"/>
      <c r="J88" s="76" t="e">
        <f>ROUND(J82+J83+J84+J85+J86+J87,2)</f>
        <v>#DIV/0!</v>
      </c>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row>
    <row r="89" spans="1:76" ht="21.75" customHeight="1">
      <c r="A89" s="615" t="s">
        <v>51</v>
      </c>
      <c r="B89" s="493" t="s">
        <v>127</v>
      </c>
      <c r="C89" s="493"/>
      <c r="D89" s="493"/>
      <c r="E89" s="494"/>
      <c r="F89" s="494"/>
      <c r="G89" s="574">
        <f>ROUND('Riepilogo Progetti'!H27,2)</f>
        <v>0</v>
      </c>
      <c r="H89" s="574"/>
      <c r="I89" s="574"/>
      <c r="J89" s="51" t="e">
        <f>ROUND(G89*100/H19,2)</f>
        <v>#DIV/0!</v>
      </c>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row>
    <row r="90" spans="1:76" ht="21.75" customHeight="1">
      <c r="A90" s="616"/>
      <c r="B90" s="493" t="s">
        <v>128</v>
      </c>
      <c r="C90" s="493"/>
      <c r="D90" s="493"/>
      <c r="E90" s="494"/>
      <c r="F90" s="494"/>
      <c r="G90" s="574">
        <f>ROUND('Attività F.I.'!H30,2)</f>
        <v>0</v>
      </c>
      <c r="H90" s="574"/>
      <c r="I90" s="574"/>
      <c r="J90" s="51" t="e">
        <f>ROUND(G90*100/H19,2)</f>
        <v>#DIV/0!</v>
      </c>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row>
    <row r="91" spans="1:76" ht="21.75" customHeight="1">
      <c r="A91" s="616"/>
      <c r="B91" s="493" t="s">
        <v>129</v>
      </c>
      <c r="C91" s="493"/>
      <c r="D91" s="493"/>
      <c r="E91" s="494"/>
      <c r="F91" s="494"/>
      <c r="G91" s="574">
        <f>ROUND('Attività F.I.'!H41-'Attività F.I.'!H30-'Attività F.I.'!H34,2)</f>
        <v>0</v>
      </c>
      <c r="H91" s="574"/>
      <c r="I91" s="574"/>
      <c r="J91" s="51" t="e">
        <f>ROUND(G91*100/H19,2)</f>
        <v>#DIV/0!</v>
      </c>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row>
    <row r="92" spans="1:76" ht="21.75" customHeight="1">
      <c r="A92" s="616"/>
      <c r="B92" s="493" t="s">
        <v>130</v>
      </c>
      <c r="C92" s="493"/>
      <c r="D92" s="493"/>
      <c r="E92" s="494"/>
      <c r="F92" s="494"/>
      <c r="G92" s="574">
        <f>ROUND('Ind. Direz.DSGA e SOST.'!I29,2)</f>
        <v>0</v>
      </c>
      <c r="H92" s="574"/>
      <c r="I92" s="574"/>
      <c r="J92" s="51" t="e">
        <f>ROUND(G92*100/H19,2)</f>
        <v>#DIV/0!</v>
      </c>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row>
    <row r="93" spans="1:76" ht="28.5" customHeight="1">
      <c r="A93" s="616"/>
      <c r="B93" s="684" t="s">
        <v>34</v>
      </c>
      <c r="C93" s="685"/>
      <c r="D93" s="685"/>
      <c r="E93" s="686"/>
      <c r="F93" s="686"/>
      <c r="G93" s="576">
        <f>ROUND(G89+G90+G91+G92,2)</f>
        <v>0</v>
      </c>
      <c r="H93" s="576"/>
      <c r="I93" s="576"/>
      <c r="J93" s="76" t="e">
        <f>ROUND(J89+J90+J91+J92,2)</f>
        <v>#DIV/0!</v>
      </c>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row>
    <row r="94" spans="1:76" ht="35.25">
      <c r="A94" s="613" t="s">
        <v>26</v>
      </c>
      <c r="B94" s="613"/>
      <c r="C94" s="613"/>
      <c r="D94" s="614">
        <f>ROUND(G88+G93,2)</f>
        <v>0</v>
      </c>
      <c r="E94" s="614"/>
      <c r="F94" s="614"/>
      <c r="G94" s="614"/>
      <c r="H94" s="575" t="s">
        <v>120</v>
      </c>
      <c r="I94" s="575"/>
      <c r="J94" s="575"/>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row>
    <row r="95" spans="1:76" ht="18"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row>
    <row r="96" spans="1:76" ht="57" customHeight="1">
      <c r="A96" s="622" t="s">
        <v>156</v>
      </c>
      <c r="B96" s="622"/>
      <c r="C96" s="622"/>
      <c r="D96" s="622"/>
      <c r="E96" s="622"/>
      <c r="F96" s="622"/>
      <c r="G96" s="622"/>
      <c r="H96" s="622"/>
      <c r="I96" s="622"/>
      <c r="J96" s="622"/>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row>
    <row r="97" spans="1:76" ht="35.25" customHeight="1">
      <c r="A97" s="607" t="s">
        <v>132</v>
      </c>
      <c r="B97" s="608"/>
      <c r="C97" s="608"/>
      <c r="D97" s="608"/>
      <c r="E97" s="608"/>
      <c r="F97" s="77">
        <f>Foglio0!J26</f>
        <v>2013</v>
      </c>
      <c r="H97" s="623">
        <f>ROUND(F19,2)</f>
        <v>0</v>
      </c>
      <c r="I97" s="624"/>
      <c r="J97" s="625"/>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row>
    <row r="98" spans="1:76" ht="12" customHeight="1">
      <c r="A98" s="610"/>
      <c r="B98" s="611"/>
      <c r="C98" s="611"/>
      <c r="D98" s="611"/>
      <c r="E98" s="611"/>
      <c r="F98" s="612"/>
      <c r="H98" s="620"/>
      <c r="I98" s="621"/>
      <c r="J98" s="621"/>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row>
    <row r="99" spans="1:76" ht="35.25" customHeight="1">
      <c r="A99" s="607" t="s">
        <v>133</v>
      </c>
      <c r="B99" s="608"/>
      <c r="C99" s="608"/>
      <c r="D99" s="608"/>
      <c r="E99" s="608"/>
      <c r="F99" s="77">
        <f>Foglio0!D26</f>
        <v>2014</v>
      </c>
      <c r="H99" s="623">
        <f>ROUND(D19,2)</f>
        <v>0</v>
      </c>
      <c r="I99" s="624"/>
      <c r="J99" s="625"/>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row>
    <row r="100" spans="1:76" ht="12" customHeight="1">
      <c r="A100" s="40"/>
      <c r="B100" s="40"/>
      <c r="C100" s="40"/>
      <c r="D100" s="40"/>
      <c r="E100" s="40"/>
      <c r="F100" s="40"/>
      <c r="H100" s="43"/>
      <c r="I100" s="44"/>
      <c r="J100" s="44"/>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row>
    <row r="101" spans="1:76" ht="35.25" customHeight="1">
      <c r="A101" s="631" t="s">
        <v>134</v>
      </c>
      <c r="B101" s="632"/>
      <c r="C101" s="632"/>
      <c r="D101" s="632"/>
      <c r="E101" s="632"/>
      <c r="F101" s="633"/>
      <c r="H101" s="617">
        <f>ROUND(H97+H99,2)</f>
        <v>0</v>
      </c>
      <c r="I101" s="618"/>
      <c r="J101" s="619"/>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row>
    <row r="102" spans="1:76" ht="15" customHeight="1">
      <c r="A102" s="40"/>
      <c r="B102" s="40"/>
      <c r="C102" s="40"/>
      <c r="D102" s="40"/>
      <c r="E102" s="40"/>
      <c r="F102" s="40"/>
      <c r="G102" s="2"/>
      <c r="H102" s="41"/>
      <c r="I102" s="42"/>
      <c r="J102" s="42"/>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row>
    <row r="103" spans="1:76" ht="31.5">
      <c r="A103" s="607" t="s">
        <v>135</v>
      </c>
      <c r="B103" s="608"/>
      <c r="C103" s="608"/>
      <c r="D103" s="608"/>
      <c r="E103" s="608"/>
      <c r="F103" s="609"/>
      <c r="H103" s="623">
        <f>ROUND(D77,2)</f>
        <v>0</v>
      </c>
      <c r="I103" s="624"/>
      <c r="J103" s="625"/>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row>
    <row r="104" spans="1:76" ht="12" customHeight="1">
      <c r="A104" s="40"/>
      <c r="B104" s="40"/>
      <c r="C104" s="40"/>
      <c r="D104" s="40"/>
      <c r="E104" s="40"/>
      <c r="F104" s="40"/>
      <c r="G104" s="20"/>
      <c r="H104" s="20"/>
      <c r="I104" s="20"/>
      <c r="J104" s="20"/>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row>
    <row r="105" spans="1:76" ht="45.75">
      <c r="A105" s="607" t="s">
        <v>136</v>
      </c>
      <c r="B105" s="608"/>
      <c r="C105" s="608"/>
      <c r="D105" s="608"/>
      <c r="E105" s="608"/>
      <c r="F105" s="609"/>
      <c r="G105" s="2"/>
      <c r="H105" s="626" t="e">
        <f>ROUND(H103*100/H19,2)</f>
        <v>#DIV/0!</v>
      </c>
      <c r="I105" s="627"/>
      <c r="J105" s="628"/>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row>
    <row r="106" spans="1:76" ht="12" customHeight="1">
      <c r="A106" s="75"/>
      <c r="B106" s="75"/>
      <c r="C106" s="75"/>
      <c r="D106" s="75"/>
      <c r="E106" s="75"/>
      <c r="F106" s="75"/>
      <c r="G106" s="2"/>
      <c r="H106" s="41"/>
      <c r="I106" s="42"/>
      <c r="J106" s="42"/>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row>
    <row r="107" spans="1:76" ht="33.75" customHeight="1">
      <c r="A107" s="31"/>
      <c r="B107" s="571" t="s">
        <v>233</v>
      </c>
      <c r="C107" s="572"/>
      <c r="D107" s="572"/>
      <c r="E107" s="572"/>
      <c r="F107" s="572"/>
      <c r="G107" s="572"/>
      <c r="H107" s="572"/>
      <c r="I107" s="573"/>
      <c r="J107" s="18"/>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row>
    <row r="108" spans="3:76" ht="12.75">
      <c r="C108" s="600">
        <f>ROUND(H101-H103,2)</f>
        <v>0</v>
      </c>
      <c r="D108" s="601"/>
      <c r="E108" s="601"/>
      <c r="F108" s="601"/>
      <c r="G108" s="601"/>
      <c r="H108" s="602"/>
      <c r="J108" s="2"/>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row>
    <row r="109" spans="3:76" ht="12.75">
      <c r="C109" s="603"/>
      <c r="D109" s="601"/>
      <c r="E109" s="601"/>
      <c r="F109" s="601"/>
      <c r="G109" s="601"/>
      <c r="H109" s="602"/>
      <c r="J109" s="2"/>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row>
    <row r="110" spans="3:76" ht="12.75">
      <c r="C110" s="603"/>
      <c r="D110" s="601"/>
      <c r="E110" s="601"/>
      <c r="F110" s="601"/>
      <c r="G110" s="601"/>
      <c r="H110" s="602"/>
      <c r="J110" s="2"/>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row>
    <row r="111" spans="3:76" ht="12.75">
      <c r="C111" s="604"/>
      <c r="D111" s="605"/>
      <c r="E111" s="605"/>
      <c r="F111" s="605"/>
      <c r="G111" s="605"/>
      <c r="H111" s="606"/>
      <c r="J111" s="2"/>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row>
    <row r="112" spans="10:76" ht="12" customHeight="1">
      <c r="J112" s="2"/>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row>
    <row r="113" spans="1:76" ht="29.25" customHeight="1">
      <c r="A113" s="707" t="s">
        <v>236</v>
      </c>
      <c r="B113" s="707"/>
      <c r="C113" s="707"/>
      <c r="D113" s="707"/>
      <c r="E113" s="707"/>
      <c r="F113" s="708"/>
      <c r="G113" s="179"/>
      <c r="H113" s="179"/>
      <c r="I113" s="179"/>
      <c r="J113" s="179"/>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row>
    <row r="114" spans="1:76" ht="21.75" customHeight="1">
      <c r="A114" s="565" t="s">
        <v>110</v>
      </c>
      <c r="B114" s="566"/>
      <c r="C114" s="566"/>
      <c r="D114" s="566"/>
      <c r="E114" s="567"/>
      <c r="F114" s="78"/>
      <c r="G114" s="455" t="s">
        <v>241</v>
      </c>
      <c r="H114" s="456"/>
      <c r="I114" s="456"/>
      <c r="J114" s="458"/>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row>
    <row r="115" spans="1:76" ht="21.75" customHeight="1">
      <c r="A115" s="493" t="str">
        <f>A20</f>
        <v>Funzioni  docenti</v>
      </c>
      <c r="B115" s="493"/>
      <c r="C115" s="493"/>
      <c r="D115" s="494"/>
      <c r="E115" s="494"/>
      <c r="F115" s="75"/>
      <c r="G115" s="557">
        <f>ROUND(H20,2)</f>
        <v>0</v>
      </c>
      <c r="H115" s="558"/>
      <c r="I115" s="558"/>
      <c r="J115" s="318"/>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row>
    <row r="116" spans="1:76" ht="21.75" customHeight="1">
      <c r="A116" s="493" t="str">
        <f>A21</f>
        <v>Incarichi  A.T.A.</v>
      </c>
      <c r="B116" s="493"/>
      <c r="C116" s="493"/>
      <c r="D116" s="494"/>
      <c r="E116" s="494"/>
      <c r="F116" s="75"/>
      <c r="G116" s="557">
        <f>ROUND(H21,2)</f>
        <v>0</v>
      </c>
      <c r="H116" s="558"/>
      <c r="I116" s="558"/>
      <c r="J116" s="318"/>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row>
    <row r="117" spans="1:76" ht="21.75" customHeight="1">
      <c r="A117" s="493" t="str">
        <f>A22</f>
        <v>Ore  eccedenti</v>
      </c>
      <c r="B117" s="493"/>
      <c r="C117" s="493"/>
      <c r="D117" s="494"/>
      <c r="E117" s="494"/>
      <c r="F117" s="75"/>
      <c r="G117" s="557">
        <f>ROUND(H22,2)</f>
        <v>0</v>
      </c>
      <c r="H117" s="558"/>
      <c r="I117" s="558"/>
      <c r="J117" s="318"/>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row>
    <row r="118" spans="1:76" ht="21.75" customHeight="1">
      <c r="A118" s="493" t="str">
        <f>A23</f>
        <v>Attività  sportiva</v>
      </c>
      <c r="B118" s="493"/>
      <c r="C118" s="493"/>
      <c r="D118" s="494"/>
      <c r="E118" s="494"/>
      <c r="F118" s="75"/>
      <c r="G118" s="557">
        <f>ROUND(H23,2)</f>
        <v>0</v>
      </c>
      <c r="H118" s="558"/>
      <c r="I118" s="558"/>
      <c r="J118" s="318"/>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row>
    <row r="119" spans="1:76" ht="27.75" customHeight="1">
      <c r="A119" s="552" t="s">
        <v>237</v>
      </c>
      <c r="B119" s="553"/>
      <c r="C119" s="553"/>
      <c r="D119" s="553"/>
      <c r="E119" s="554"/>
      <c r="F119" s="78"/>
      <c r="G119" s="555">
        <f>ROUND(G115+G116+G117+G118,2)</f>
        <v>0</v>
      </c>
      <c r="H119" s="556"/>
      <c r="I119" s="556"/>
      <c r="J119" s="335"/>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row>
    <row r="120" spans="10:76" ht="19.5" customHeight="1">
      <c r="J120" s="2"/>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row>
    <row r="121" spans="1:76" ht="21.75" customHeight="1">
      <c r="A121" s="452" t="s">
        <v>216</v>
      </c>
      <c r="B121" s="452"/>
      <c r="C121" s="300" t="s">
        <v>240</v>
      </c>
      <c r="D121" s="301"/>
      <c r="E121" s="301"/>
      <c r="F121" s="301"/>
      <c r="G121" s="301"/>
      <c r="H121" s="301"/>
      <c r="I121" s="301"/>
      <c r="J121" s="217"/>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row>
    <row r="122" spans="1:76" ht="19.5" customHeight="1">
      <c r="A122" s="562" t="s">
        <v>229</v>
      </c>
      <c r="B122" s="563"/>
      <c r="C122" s="563"/>
      <c r="D122" s="563"/>
      <c r="E122" s="563"/>
      <c r="F122" s="563"/>
      <c r="G122" s="563"/>
      <c r="H122" s="563"/>
      <c r="I122" s="563"/>
      <c r="J122" s="564"/>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row>
    <row r="123" spans="1:76" ht="19.5" customHeight="1">
      <c r="A123" s="73"/>
      <c r="B123" s="74"/>
      <c r="C123" s="74"/>
      <c r="D123" s="74"/>
      <c r="E123" s="74"/>
      <c r="F123" s="74"/>
      <c r="G123" s="74"/>
      <c r="H123" s="74"/>
      <c r="I123" s="74"/>
      <c r="J123" s="74"/>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row>
    <row r="124" spans="1:76" ht="19.5" customHeight="1">
      <c r="A124" s="452" t="s">
        <v>217</v>
      </c>
      <c r="B124" s="452"/>
      <c r="C124" s="466" t="s">
        <v>242</v>
      </c>
      <c r="D124" s="466"/>
      <c r="E124" s="466"/>
      <c r="F124" s="466"/>
      <c r="G124" s="466"/>
      <c r="H124" s="466"/>
      <c r="I124" s="466"/>
      <c r="J124" s="467"/>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row>
    <row r="125" spans="1:76" ht="16.5" customHeight="1">
      <c r="A125" s="485"/>
      <c r="B125" s="485"/>
      <c r="C125" s="486"/>
      <c r="D125" s="486"/>
      <c r="E125" s="486"/>
      <c r="F125" s="486"/>
      <c r="G125" s="486"/>
      <c r="H125" s="486"/>
      <c r="I125" s="486"/>
      <c r="J125" s="486"/>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row>
    <row r="126" spans="1:76" ht="19.5" customHeight="1">
      <c r="A126" s="487" t="s">
        <v>110</v>
      </c>
      <c r="B126" s="488"/>
      <c r="C126" s="488"/>
      <c r="D126" s="488"/>
      <c r="E126" s="489"/>
      <c r="F126" s="78"/>
      <c r="G126" s="568" t="s">
        <v>241</v>
      </c>
      <c r="H126" s="569"/>
      <c r="I126" s="569"/>
      <c r="J126" s="570"/>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row>
    <row r="127" spans="1:76" ht="21.75" customHeight="1">
      <c r="A127" s="493" t="s">
        <v>243</v>
      </c>
      <c r="B127" s="493"/>
      <c r="C127" s="493"/>
      <c r="D127" s="494"/>
      <c r="E127" s="494"/>
      <c r="F127" s="75"/>
      <c r="G127" s="557">
        <f>ROUND(D24,2)</f>
        <v>0</v>
      </c>
      <c r="H127" s="558"/>
      <c r="I127" s="558"/>
      <c r="J127" s="318"/>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row>
    <row r="128" spans="1:76" ht="21.75" customHeight="1">
      <c r="A128" s="493" t="s">
        <v>244</v>
      </c>
      <c r="B128" s="493"/>
      <c r="C128" s="493"/>
      <c r="D128" s="494"/>
      <c r="E128" s="494"/>
      <c r="F128" s="75"/>
      <c r="G128" s="557">
        <f>ROUND(F24,2)</f>
        <v>0</v>
      </c>
      <c r="H128" s="558"/>
      <c r="I128" s="558"/>
      <c r="J128" s="318"/>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row>
    <row r="129" spans="1:76" ht="21.75" customHeight="1">
      <c r="A129" s="493" t="s">
        <v>245</v>
      </c>
      <c r="B129" s="493"/>
      <c r="C129" s="493"/>
      <c r="D129" s="494"/>
      <c r="E129" s="494"/>
      <c r="F129" s="75"/>
      <c r="G129" s="559" t="s">
        <v>246</v>
      </c>
      <c r="H129" s="560"/>
      <c r="I129" s="560"/>
      <c r="J129" s="561"/>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row>
    <row r="130" spans="1:76" ht="21.75" customHeight="1">
      <c r="A130" s="552" t="s">
        <v>237</v>
      </c>
      <c r="B130" s="553"/>
      <c r="C130" s="553"/>
      <c r="D130" s="553"/>
      <c r="E130" s="554"/>
      <c r="F130" s="78"/>
      <c r="G130" s="555">
        <f>ROUND(G127+G128,2)</f>
        <v>0</v>
      </c>
      <c r="H130" s="556"/>
      <c r="I130" s="556"/>
      <c r="J130" s="335"/>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row>
    <row r="131" spans="10:76" ht="3.75" customHeight="1">
      <c r="J131" s="2"/>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row>
    <row r="132" spans="1:76" ht="21.75" customHeight="1">
      <c r="A132" s="499" t="s">
        <v>223</v>
      </c>
      <c r="B132" s="499"/>
      <c r="C132" s="300" t="s">
        <v>247</v>
      </c>
      <c r="D132" s="301"/>
      <c r="E132" s="301"/>
      <c r="F132" s="301"/>
      <c r="G132" s="301"/>
      <c r="H132" s="301"/>
      <c r="I132" s="301"/>
      <c r="J132" s="217"/>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row>
    <row r="133" spans="1:76" ht="19.5" customHeight="1">
      <c r="A133" s="562" t="s">
        <v>229</v>
      </c>
      <c r="B133" s="563"/>
      <c r="C133" s="563"/>
      <c r="D133" s="563"/>
      <c r="E133" s="563"/>
      <c r="F133" s="563"/>
      <c r="G133" s="563"/>
      <c r="H133" s="563"/>
      <c r="I133" s="563"/>
      <c r="J133" s="564"/>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row>
    <row r="134" spans="1:76" ht="15" customHeight="1">
      <c r="A134" s="73"/>
      <c r="B134" s="74"/>
      <c r="C134" s="74"/>
      <c r="D134" s="74"/>
      <c r="E134" s="74"/>
      <c r="F134" s="74"/>
      <c r="G134" s="74"/>
      <c r="H134" s="74"/>
      <c r="I134" s="74"/>
      <c r="J134" s="74"/>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row>
    <row r="135" spans="1:76" ht="21.75" customHeight="1">
      <c r="A135" s="452" t="s">
        <v>248</v>
      </c>
      <c r="B135" s="452"/>
      <c r="C135" s="466" t="s">
        <v>249</v>
      </c>
      <c r="D135" s="466"/>
      <c r="E135" s="466"/>
      <c r="F135" s="466"/>
      <c r="G135" s="466"/>
      <c r="H135" s="466"/>
      <c r="I135" s="466"/>
      <c r="J135" s="467"/>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row>
    <row r="136" spans="1:76" ht="14.25" customHeight="1">
      <c r="A136" s="485"/>
      <c r="B136" s="485"/>
      <c r="C136" s="486"/>
      <c r="D136" s="486"/>
      <c r="E136" s="486"/>
      <c r="F136" s="486"/>
      <c r="G136" s="486"/>
      <c r="H136" s="486"/>
      <c r="I136" s="486"/>
      <c r="J136" s="486"/>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row>
    <row r="137" spans="1:76" ht="21.75" customHeight="1">
      <c r="A137" s="479" t="s">
        <v>250</v>
      </c>
      <c r="B137" s="479"/>
      <c r="C137" s="479"/>
      <c r="D137" s="479"/>
      <c r="E137" s="479"/>
      <c r="F137" s="479"/>
      <c r="G137" s="479"/>
      <c r="H137" s="479"/>
      <c r="I137" s="479"/>
      <c r="J137" s="479"/>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row>
    <row r="138" spans="1:76" ht="21.75" customHeight="1">
      <c r="A138" s="480"/>
      <c r="B138" s="480"/>
      <c r="C138" s="480"/>
      <c r="D138" s="480"/>
      <c r="E138" s="480"/>
      <c r="F138" s="480"/>
      <c r="G138" s="480"/>
      <c r="H138" s="480"/>
      <c r="I138" s="480"/>
      <c r="J138" s="480"/>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row>
    <row r="139" spans="1:76" ht="21.75" customHeight="1">
      <c r="A139" s="480"/>
      <c r="B139" s="480"/>
      <c r="C139" s="480"/>
      <c r="D139" s="480"/>
      <c r="E139" s="480"/>
      <c r="F139" s="480"/>
      <c r="G139" s="480"/>
      <c r="H139" s="480"/>
      <c r="I139" s="480"/>
      <c r="J139" s="480"/>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row>
    <row r="140" spans="1:76" ht="21.75" customHeight="1">
      <c r="A140" s="214" t="s">
        <v>251</v>
      </c>
      <c r="B140" s="214"/>
      <c r="C140" s="214"/>
      <c r="D140" s="214"/>
      <c r="E140" s="481"/>
      <c r="F140" s="481"/>
      <c r="G140" s="481"/>
      <c r="H140" s="481"/>
      <c r="I140" s="481"/>
      <c r="J140" s="481"/>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row>
    <row r="141" spans="1:76" ht="35.25" customHeight="1">
      <c r="A141" s="214" t="s">
        <v>257</v>
      </c>
      <c r="B141" s="225"/>
      <c r="C141" s="225"/>
      <c r="D141" s="103" t="s">
        <v>252</v>
      </c>
      <c r="E141" s="104" t="s">
        <v>253</v>
      </c>
      <c r="F141" s="550" t="s">
        <v>254</v>
      </c>
      <c r="G141" s="551"/>
      <c r="H141" s="104" t="s">
        <v>255</v>
      </c>
      <c r="I141" s="550" t="s">
        <v>256</v>
      </c>
      <c r="J141" s="551"/>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row>
    <row r="142" spans="1:76" ht="21.75" customHeight="1">
      <c r="A142" s="450" t="str">
        <f aca="true" t="shared" si="1" ref="A142:A147">A19</f>
        <v>Fondo  di  Istituto</v>
      </c>
      <c r="B142" s="450"/>
      <c r="C142" s="450"/>
      <c r="D142" s="105">
        <f>ROUND(Foglio2!T13,2)</f>
        <v>0</v>
      </c>
      <c r="E142" s="105">
        <f>ROUND(Foglio2!P35,2)</f>
        <v>0</v>
      </c>
      <c r="F142" s="475">
        <f>ROUND(D142+E142,2)</f>
        <v>0</v>
      </c>
      <c r="G142" s="475"/>
      <c r="H142" s="105">
        <f>ROUND(D94,2)</f>
        <v>0</v>
      </c>
      <c r="I142" s="475">
        <f>ROUND(F142-H142,2)</f>
        <v>0</v>
      </c>
      <c r="J142" s="475"/>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row>
    <row r="143" spans="1:76" ht="21.75" customHeight="1">
      <c r="A143" s="450" t="str">
        <f t="shared" si="1"/>
        <v>Funzioni  docenti</v>
      </c>
      <c r="B143" s="450"/>
      <c r="C143" s="450"/>
      <c r="D143" s="105">
        <f>ROUND(Foglio2!T20,2)</f>
        <v>0</v>
      </c>
      <c r="E143" s="105">
        <f>ROUND(Foglio2!P37,2)</f>
        <v>0</v>
      </c>
      <c r="F143" s="475">
        <f>ROUND(D143+E143,2)</f>
        <v>0</v>
      </c>
      <c r="G143" s="475"/>
      <c r="H143" s="105">
        <f>ROUND(G115,2)</f>
        <v>0</v>
      </c>
      <c r="I143" s="475">
        <f>ROUND(F143-H143,2)</f>
        <v>0</v>
      </c>
      <c r="J143" s="475"/>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row>
    <row r="144" spans="1:76" ht="21.75" customHeight="1">
      <c r="A144" s="450" t="str">
        <f t="shared" si="1"/>
        <v>Incarichi  A.T.A.</v>
      </c>
      <c r="B144" s="451"/>
      <c r="C144" s="451"/>
      <c r="D144" s="105">
        <f>ROUND(Foglio2!T22,2)</f>
        <v>0</v>
      </c>
      <c r="E144" s="105">
        <f>ROUND(Foglio2!P38,2)</f>
        <v>0</v>
      </c>
      <c r="F144" s="475">
        <f>ROUND(D144+E144,2)</f>
        <v>0</v>
      </c>
      <c r="G144" s="475"/>
      <c r="H144" s="105">
        <f>ROUND(G116,2)</f>
        <v>0</v>
      </c>
      <c r="I144" s="475">
        <f>ROUND(F144-H144,2)</f>
        <v>0</v>
      </c>
      <c r="J144" s="475"/>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row>
    <row r="145" spans="1:76" ht="21.75" customHeight="1">
      <c r="A145" s="450" t="str">
        <f t="shared" si="1"/>
        <v>Ore  eccedenti</v>
      </c>
      <c r="B145" s="451"/>
      <c r="C145" s="451"/>
      <c r="D145" s="105">
        <f>ROUND(Foglio2!T27,2)</f>
        <v>0</v>
      </c>
      <c r="E145" s="105">
        <f>ROUND(Foglio2!P39,2)</f>
        <v>0</v>
      </c>
      <c r="F145" s="475">
        <f>ROUND(D145+E145,2)</f>
        <v>0</v>
      </c>
      <c r="G145" s="475"/>
      <c r="H145" s="105">
        <f>ROUND(G117,2)</f>
        <v>0</v>
      </c>
      <c r="I145" s="475">
        <f>ROUND(F145-H145,2)</f>
        <v>0</v>
      </c>
      <c r="J145" s="475"/>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row>
    <row r="146" spans="1:76" ht="21.75" customHeight="1">
      <c r="A146" s="450" t="str">
        <f t="shared" si="1"/>
        <v>Attività  sportiva</v>
      </c>
      <c r="B146" s="451"/>
      <c r="C146" s="451"/>
      <c r="D146" s="105">
        <f>ROUND(Foglio2!T31,2)</f>
        <v>0</v>
      </c>
      <c r="E146" s="105">
        <f>ROUND(Foglio2!P40,2)</f>
        <v>0</v>
      </c>
      <c r="F146" s="475">
        <f>ROUND(D146+E146,2)</f>
        <v>0</v>
      </c>
      <c r="G146" s="475"/>
      <c r="H146" s="105">
        <f>ROUND(G118,2)</f>
        <v>0</v>
      </c>
      <c r="I146" s="475">
        <f>ROUND(F146-H146,2)</f>
        <v>0</v>
      </c>
      <c r="J146" s="475"/>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row>
    <row r="147" spans="1:76" ht="21.75" customHeight="1">
      <c r="A147" s="450" t="str">
        <f t="shared" si="1"/>
        <v>TOTALE COMPLESSIVO</v>
      </c>
      <c r="B147" s="451"/>
      <c r="C147" s="451"/>
      <c r="D147" s="105">
        <f>ROUND(D142+D143+D144+D145+D146,2)</f>
        <v>0</v>
      </c>
      <c r="E147" s="105">
        <f>ROUND(E142+E143+E144+E145+E146,2)</f>
        <v>0</v>
      </c>
      <c r="F147" s="206">
        <f>ROUND(F142+F143+F144+F145+F146,2)</f>
        <v>0</v>
      </c>
      <c r="G147" s="206"/>
      <c r="H147" s="105">
        <f>ROUND(H142+H143+H144+H145+H146,2)</f>
        <v>0</v>
      </c>
      <c r="I147" s="206">
        <f>ROUND(I142+I143+I144+I145+I146,2)</f>
        <v>0</v>
      </c>
      <c r="J147" s="206"/>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row>
    <row r="148" spans="1:76" ht="15" customHeight="1">
      <c r="A148" s="73"/>
      <c r="B148" s="74"/>
      <c r="C148" s="74"/>
      <c r="D148" s="74"/>
      <c r="E148" s="74"/>
      <c r="F148" s="74"/>
      <c r="G148" s="74"/>
      <c r="H148" s="74"/>
      <c r="I148" s="74"/>
      <c r="J148" s="74"/>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row>
    <row r="149" spans="1:76" ht="17.25" customHeight="1">
      <c r="A149" s="473" t="s">
        <v>262</v>
      </c>
      <c r="B149" s="474"/>
      <c r="C149" s="474"/>
      <c r="D149" s="463" t="s">
        <v>258</v>
      </c>
      <c r="E149" s="464"/>
      <c r="F149" s="464"/>
      <c r="G149" s="464"/>
      <c r="H149" s="464"/>
      <c r="I149" s="464"/>
      <c r="J149" s="465"/>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row>
    <row r="150" spans="1:76" ht="11.25" customHeight="1">
      <c r="A150" s="538"/>
      <c r="B150" s="539"/>
      <c r="C150" s="539"/>
      <c r="D150" s="540"/>
      <c r="E150" s="541"/>
      <c r="F150" s="541"/>
      <c r="G150" s="541"/>
      <c r="H150" s="541"/>
      <c r="I150" s="541"/>
      <c r="J150" s="542"/>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row>
    <row r="151" spans="1:76" ht="25.5" customHeight="1">
      <c r="A151" s="273"/>
      <c r="B151" s="274"/>
      <c r="C151" s="274"/>
      <c r="D151" s="502"/>
      <c r="E151" s="503"/>
      <c r="F151" s="503"/>
      <c r="G151" s="503"/>
      <c r="H151" s="503"/>
      <c r="I151" s="503"/>
      <c r="J151" s="504"/>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row>
    <row r="152" spans="1:76" ht="21.75" customHeight="1">
      <c r="A152" s="709" t="s">
        <v>10</v>
      </c>
      <c r="B152" s="709"/>
      <c r="C152" s="709" t="str">
        <f>Foglio0!D23</f>
        <v>2013/2014</v>
      </c>
      <c r="D152" s="551"/>
      <c r="G152" s="709" t="s">
        <v>10</v>
      </c>
      <c r="H152" s="709"/>
      <c r="I152" s="709" t="str">
        <f>Foglio0!J23</f>
        <v>2012/2013</v>
      </c>
      <c r="J152" s="551"/>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row>
    <row r="153" spans="1:76" ht="21.75" customHeight="1">
      <c r="A153" s="547" t="s">
        <v>259</v>
      </c>
      <c r="B153" s="548"/>
      <c r="C153" s="549" t="s">
        <v>260</v>
      </c>
      <c r="D153" s="548"/>
      <c r="G153" s="547" t="s">
        <v>261</v>
      </c>
      <c r="H153" s="549"/>
      <c r="I153" s="549" t="s">
        <v>260</v>
      </c>
      <c r="J153" s="548"/>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row>
    <row r="154" spans="1:76" ht="21.75" customHeight="1">
      <c r="A154" s="545">
        <f>ROUND(H24,2)</f>
        <v>0</v>
      </c>
      <c r="B154" s="545"/>
      <c r="C154" s="545">
        <f>ROUND(H147,2)</f>
        <v>0</v>
      </c>
      <c r="D154" s="545"/>
      <c r="G154" s="546">
        <v>0</v>
      </c>
      <c r="H154" s="546"/>
      <c r="I154" s="546">
        <v>0</v>
      </c>
      <c r="J154" s="546"/>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row>
    <row r="155" spans="1:76" ht="15" customHeight="1">
      <c r="A155" s="106"/>
      <c r="B155" s="106"/>
      <c r="C155" s="106"/>
      <c r="J155" s="2"/>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row>
    <row r="156" spans="1:76" ht="17.25" customHeight="1">
      <c r="A156" s="473" t="s">
        <v>263</v>
      </c>
      <c r="B156" s="474"/>
      <c r="C156" s="474"/>
      <c r="D156" s="463" t="s">
        <v>264</v>
      </c>
      <c r="E156" s="464"/>
      <c r="F156" s="464"/>
      <c r="G156" s="464"/>
      <c r="H156" s="464"/>
      <c r="I156" s="464"/>
      <c r="J156" s="465"/>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row>
    <row r="157" spans="1:76" ht="11.25" customHeight="1">
      <c r="A157" s="538"/>
      <c r="B157" s="539"/>
      <c r="C157" s="539"/>
      <c r="D157" s="540"/>
      <c r="E157" s="541"/>
      <c r="F157" s="541"/>
      <c r="G157" s="541"/>
      <c r="H157" s="541"/>
      <c r="I157" s="541"/>
      <c r="J157" s="542"/>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row>
    <row r="158" spans="1:76" ht="25.5" customHeight="1">
      <c r="A158" s="273"/>
      <c r="B158" s="274"/>
      <c r="C158" s="274"/>
      <c r="D158" s="502"/>
      <c r="E158" s="503"/>
      <c r="F158" s="503"/>
      <c r="G158" s="503"/>
      <c r="H158" s="503"/>
      <c r="I158" s="503"/>
      <c r="J158" s="504"/>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row>
    <row r="159" spans="1:76" ht="21.75" customHeight="1">
      <c r="A159" s="452" t="s">
        <v>212</v>
      </c>
      <c r="B159" s="452"/>
      <c r="C159" s="466" t="s">
        <v>265</v>
      </c>
      <c r="D159" s="466"/>
      <c r="E159" s="466"/>
      <c r="F159" s="466"/>
      <c r="G159" s="466"/>
      <c r="H159" s="466"/>
      <c r="I159" s="466"/>
      <c r="J159" s="467"/>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row>
    <row r="160" spans="1:76" ht="21.75" customHeight="1">
      <c r="A160" s="544"/>
      <c r="B160" s="544"/>
      <c r="C160" s="543"/>
      <c r="D160" s="543"/>
      <c r="E160" s="543"/>
      <c r="F160" s="543"/>
      <c r="G160" s="543"/>
      <c r="H160" s="543"/>
      <c r="I160" s="543"/>
      <c r="J160" s="54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row>
    <row r="161" spans="1:76" ht="30" customHeight="1">
      <c r="A161" s="485"/>
      <c r="B161" s="485"/>
      <c r="C161" s="486"/>
      <c r="D161" s="486"/>
      <c r="E161" s="486"/>
      <c r="F161" s="486"/>
      <c r="G161" s="486"/>
      <c r="H161" s="486"/>
      <c r="I161" s="486"/>
      <c r="J161" s="486"/>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row>
    <row r="162" spans="1:76" ht="21.75" customHeight="1">
      <c r="A162" s="536" t="s">
        <v>266</v>
      </c>
      <c r="B162" s="537"/>
      <c r="C162" s="537"/>
      <c r="D162" s="537"/>
      <c r="E162" s="537"/>
      <c r="F162" s="537"/>
      <c r="G162" s="537"/>
      <c r="H162" s="537"/>
      <c r="I162" s="537"/>
      <c r="J162" s="537"/>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row>
    <row r="163" spans="1:76" ht="21.75" customHeight="1">
      <c r="A163" s="480"/>
      <c r="B163" s="480"/>
      <c r="C163" s="480"/>
      <c r="D163" s="480"/>
      <c r="E163" s="480"/>
      <c r="F163" s="480"/>
      <c r="G163" s="480"/>
      <c r="H163" s="480"/>
      <c r="I163" s="480"/>
      <c r="J163" s="480"/>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row>
    <row r="164" spans="1:76" ht="21.75" customHeight="1">
      <c r="A164" s="480"/>
      <c r="B164" s="480"/>
      <c r="C164" s="480"/>
      <c r="D164" s="480"/>
      <c r="E164" s="480"/>
      <c r="F164" s="480"/>
      <c r="G164" s="480"/>
      <c r="H164" s="480"/>
      <c r="I164" s="480"/>
      <c r="J164" s="480"/>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row>
    <row r="165" spans="1:76" ht="21.75" customHeight="1">
      <c r="A165" s="480"/>
      <c r="B165" s="480"/>
      <c r="C165" s="480"/>
      <c r="D165" s="480"/>
      <c r="E165" s="480"/>
      <c r="F165" s="480"/>
      <c r="G165" s="480"/>
      <c r="H165" s="480"/>
      <c r="I165" s="480"/>
      <c r="J165" s="480"/>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row>
    <row r="166" spans="1:76" ht="15" customHeight="1">
      <c r="A166" s="106"/>
      <c r="B166" s="106"/>
      <c r="C166" s="106"/>
      <c r="J166" s="2"/>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row>
    <row r="167" spans="1:76" ht="21.75" customHeight="1">
      <c r="A167" s="452" t="s">
        <v>213</v>
      </c>
      <c r="B167" s="452"/>
      <c r="C167" s="510" t="s">
        <v>267</v>
      </c>
      <c r="D167" s="511"/>
      <c r="E167" s="511"/>
      <c r="F167" s="511"/>
      <c r="G167" s="511"/>
      <c r="H167" s="511"/>
      <c r="I167" s="511"/>
      <c r="J167" s="511"/>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row>
    <row r="168" spans="1:76" ht="21.75" customHeight="1">
      <c r="A168" s="485"/>
      <c r="B168" s="485"/>
      <c r="C168" s="486"/>
      <c r="D168" s="486"/>
      <c r="E168" s="486"/>
      <c r="F168" s="486"/>
      <c r="G168" s="486"/>
      <c r="H168" s="486"/>
      <c r="I168" s="486"/>
      <c r="J168" s="486"/>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row>
    <row r="169" spans="1:76" ht="21.75" customHeight="1">
      <c r="A169" s="562" t="s">
        <v>229</v>
      </c>
      <c r="B169" s="563"/>
      <c r="C169" s="563"/>
      <c r="D169" s="563"/>
      <c r="E169" s="563"/>
      <c r="F169" s="563"/>
      <c r="G169" s="563"/>
      <c r="H169" s="563"/>
      <c r="I169" s="563"/>
      <c r="J169" s="564"/>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row>
    <row r="170" spans="1:76" ht="21.75" customHeight="1">
      <c r="A170" s="452" t="s">
        <v>216</v>
      </c>
      <c r="B170" s="452"/>
      <c r="C170" s="510" t="s">
        <v>268</v>
      </c>
      <c r="D170" s="511"/>
      <c r="E170" s="511"/>
      <c r="F170" s="511"/>
      <c r="G170" s="511"/>
      <c r="H170" s="511"/>
      <c r="I170" s="511"/>
      <c r="J170" s="511"/>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row>
    <row r="171" spans="1:76" ht="15.75" customHeight="1">
      <c r="A171" s="485"/>
      <c r="B171" s="485"/>
      <c r="C171" s="486"/>
      <c r="D171" s="486"/>
      <c r="E171" s="486"/>
      <c r="F171" s="486"/>
      <c r="G171" s="486"/>
      <c r="H171" s="486"/>
      <c r="I171" s="486"/>
      <c r="J171" s="486"/>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row>
    <row r="172" spans="1:76" ht="21.75" customHeight="1">
      <c r="A172" s="536" t="s">
        <v>269</v>
      </c>
      <c r="B172" s="537"/>
      <c r="C172" s="537"/>
      <c r="D172" s="537"/>
      <c r="E172" s="537"/>
      <c r="F172" s="537"/>
      <c r="G172" s="537"/>
      <c r="H172" s="537"/>
      <c r="I172" s="537"/>
      <c r="J172" s="537"/>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row>
    <row r="173" spans="1:76" ht="21.75" customHeight="1">
      <c r="A173" s="480"/>
      <c r="B173" s="480"/>
      <c r="C173" s="480"/>
      <c r="D173" s="480"/>
      <c r="E173" s="480"/>
      <c r="F173" s="480"/>
      <c r="G173" s="480"/>
      <c r="H173" s="480"/>
      <c r="I173" s="480"/>
      <c r="J173" s="480"/>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row>
    <row r="174" spans="1:76" ht="21.75" customHeight="1">
      <c r="A174" s="480"/>
      <c r="B174" s="480"/>
      <c r="C174" s="480"/>
      <c r="D174" s="480"/>
      <c r="E174" s="480"/>
      <c r="F174" s="480"/>
      <c r="G174" s="480"/>
      <c r="H174" s="480"/>
      <c r="I174" s="480"/>
      <c r="J174" s="480"/>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row>
    <row r="175" spans="1:76" ht="27" customHeight="1">
      <c r="A175" s="480"/>
      <c r="B175" s="480"/>
      <c r="C175" s="480"/>
      <c r="D175" s="480"/>
      <c r="E175" s="480"/>
      <c r="F175" s="480"/>
      <c r="G175" s="480"/>
      <c r="H175" s="480"/>
      <c r="I175" s="480"/>
      <c r="J175" s="480"/>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row>
    <row r="176" spans="1:76" ht="27" customHeight="1">
      <c r="A176" s="15"/>
      <c r="B176" s="15"/>
      <c r="C176" s="15"/>
      <c r="D176" s="15"/>
      <c r="E176" s="15"/>
      <c r="F176" s="15"/>
      <c r="G176" s="15"/>
      <c r="H176" s="15"/>
      <c r="I176" s="15"/>
      <c r="J176" s="15"/>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row>
    <row r="177" spans="1:76" ht="27" customHeight="1">
      <c r="A177" s="586" t="s">
        <v>270</v>
      </c>
      <c r="B177" s="587"/>
      <c r="C177" s="587"/>
      <c r="D177" s="587"/>
      <c r="E177" s="587"/>
      <c r="F177" s="587"/>
      <c r="G177" s="587"/>
      <c r="H177" s="587"/>
      <c r="I177" s="587"/>
      <c r="J177" s="588"/>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row>
    <row r="178" spans="1:76" ht="21.75" customHeight="1">
      <c r="A178" s="530" t="s">
        <v>208</v>
      </c>
      <c r="B178" s="531"/>
      <c r="C178" s="532"/>
      <c r="D178" s="455" t="s">
        <v>213</v>
      </c>
      <c r="E178" s="456"/>
      <c r="F178" s="457"/>
      <c r="G178" s="458"/>
      <c r="H178" s="535" t="s">
        <v>273</v>
      </c>
      <c r="I178" s="531"/>
      <c r="J178" s="532"/>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row>
    <row r="179" spans="1:76" ht="21.75" customHeight="1">
      <c r="A179" s="533"/>
      <c r="B179" s="257"/>
      <c r="C179" s="534"/>
      <c r="D179" s="459" t="s">
        <v>211</v>
      </c>
      <c r="E179" s="460"/>
      <c r="F179" s="461"/>
      <c r="G179" s="462"/>
      <c r="H179" s="533"/>
      <c r="I179" s="179"/>
      <c r="J179" s="534"/>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row>
    <row r="180" spans="1:76" ht="29.25" customHeight="1">
      <c r="A180" s="533"/>
      <c r="B180" s="179"/>
      <c r="C180" s="534"/>
      <c r="D180" s="527" t="s">
        <v>283</v>
      </c>
      <c r="E180" s="299"/>
      <c r="F180" s="299"/>
      <c r="G180" s="228"/>
      <c r="H180" s="507"/>
      <c r="I180" s="501"/>
      <c r="J180" s="529"/>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row>
    <row r="181" spans="1:76" ht="29.25" customHeight="1">
      <c r="A181" s="533"/>
      <c r="B181" s="179"/>
      <c r="C181" s="534"/>
      <c r="D181" s="444" t="s">
        <v>271</v>
      </c>
      <c r="E181" s="445"/>
      <c r="F181" s="444" t="s">
        <v>272</v>
      </c>
      <c r="G181" s="445"/>
      <c r="H181" s="108" t="s">
        <v>285</v>
      </c>
      <c r="I181" s="446" t="s">
        <v>285</v>
      </c>
      <c r="J181" s="284"/>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row>
    <row r="182" spans="1:76" ht="36" customHeight="1">
      <c r="A182" s="507"/>
      <c r="B182" s="501"/>
      <c r="C182" s="529"/>
      <c r="D182" s="103" t="s">
        <v>252</v>
      </c>
      <c r="E182" s="104" t="s">
        <v>253</v>
      </c>
      <c r="F182" s="103" t="s">
        <v>252</v>
      </c>
      <c r="G182" s="104" t="s">
        <v>253</v>
      </c>
      <c r="H182" s="107" t="s">
        <v>286</v>
      </c>
      <c r="I182" s="528" t="s">
        <v>287</v>
      </c>
      <c r="J182" s="529"/>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row>
    <row r="183" spans="1:76" ht="21.75" customHeight="1">
      <c r="A183" s="450" t="s">
        <v>274</v>
      </c>
      <c r="B183" s="451"/>
      <c r="C183" s="451"/>
      <c r="D183" s="114">
        <v>0</v>
      </c>
      <c r="E183" s="114">
        <v>0</v>
      </c>
      <c r="F183" s="105">
        <f>ROUND(D183/Foglio2!V3,2)</f>
        <v>0</v>
      </c>
      <c r="G183" s="105">
        <f>ROUND(E183/Foglio2!V3,2)</f>
        <v>0</v>
      </c>
      <c r="H183" s="105">
        <f>ROUND(D183+E183,2)</f>
        <v>0</v>
      </c>
      <c r="I183" s="312">
        <f>ROUND(F183+G183,2)</f>
        <v>0</v>
      </c>
      <c r="J183" s="314"/>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row>
    <row r="184" spans="1:76" ht="21.75" customHeight="1">
      <c r="A184" s="450" t="s">
        <v>275</v>
      </c>
      <c r="B184" s="451"/>
      <c r="C184" s="451"/>
      <c r="D184" s="114">
        <v>0</v>
      </c>
      <c r="E184" s="114">
        <v>0</v>
      </c>
      <c r="F184" s="105">
        <f>ROUND(D184/Foglio2!V3,2)</f>
        <v>0</v>
      </c>
      <c r="G184" s="105">
        <f>ROUND(E184/Foglio2!V3,2)</f>
        <v>0</v>
      </c>
      <c r="H184" s="105">
        <f aca="true" t="shared" si="2" ref="H184:H194">ROUND(D184+E184,2)</f>
        <v>0</v>
      </c>
      <c r="I184" s="312">
        <f aca="true" t="shared" si="3" ref="I184:I195">ROUND(F184+G184,2)</f>
        <v>0</v>
      </c>
      <c r="J184" s="314"/>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row>
    <row r="185" spans="1:76" ht="21.75" customHeight="1">
      <c r="A185" s="450" t="s">
        <v>276</v>
      </c>
      <c r="B185" s="451"/>
      <c r="C185" s="451"/>
      <c r="D185" s="114">
        <v>0</v>
      </c>
      <c r="E185" s="114">
        <v>0</v>
      </c>
      <c r="F185" s="105">
        <f>ROUND(D185/Foglio2!V3,2)</f>
        <v>0</v>
      </c>
      <c r="G185" s="105">
        <f>ROUND(E185/Foglio2!V3,2)</f>
        <v>0</v>
      </c>
      <c r="H185" s="105">
        <f t="shared" si="2"/>
        <v>0</v>
      </c>
      <c r="I185" s="312">
        <f t="shared" si="3"/>
        <v>0</v>
      </c>
      <c r="J185" s="314"/>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row>
    <row r="186" spans="1:76" ht="21.75" customHeight="1">
      <c r="A186" s="450" t="s">
        <v>277</v>
      </c>
      <c r="B186" s="451"/>
      <c r="C186" s="451"/>
      <c r="D186" s="114">
        <v>0</v>
      </c>
      <c r="E186" s="114">
        <v>0</v>
      </c>
      <c r="F186" s="105">
        <f>ROUND(D186/Foglio2!V3,2)</f>
        <v>0</v>
      </c>
      <c r="G186" s="105">
        <f>ROUND(E186/Foglio2!V3,2)</f>
        <v>0</v>
      </c>
      <c r="H186" s="105">
        <f t="shared" si="2"/>
        <v>0</v>
      </c>
      <c r="I186" s="312">
        <f t="shared" si="3"/>
        <v>0</v>
      </c>
      <c r="J186" s="314"/>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row>
    <row r="187" spans="1:76" ht="21.75" customHeight="1">
      <c r="A187" s="450" t="s">
        <v>278</v>
      </c>
      <c r="B187" s="451"/>
      <c r="C187" s="451"/>
      <c r="D187" s="114">
        <v>0</v>
      </c>
      <c r="E187" s="114">
        <v>0</v>
      </c>
      <c r="F187" s="105">
        <f>ROUND(D187/Foglio2!V3,2)</f>
        <v>0</v>
      </c>
      <c r="G187" s="105">
        <f>ROUND(E187/Foglio2!V3,2)</f>
        <v>0</v>
      </c>
      <c r="H187" s="105">
        <f t="shared" si="2"/>
        <v>0</v>
      </c>
      <c r="I187" s="312">
        <f t="shared" si="3"/>
        <v>0</v>
      </c>
      <c r="J187" s="314"/>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row>
    <row r="188" spans="1:76" ht="21.75" customHeight="1">
      <c r="A188" s="450" t="s">
        <v>279</v>
      </c>
      <c r="B188" s="451"/>
      <c r="C188" s="451"/>
      <c r="D188" s="114">
        <v>0</v>
      </c>
      <c r="E188" s="114">
        <v>0</v>
      </c>
      <c r="F188" s="105">
        <f>ROUND(D188/Foglio2!V3,2)</f>
        <v>0</v>
      </c>
      <c r="G188" s="105">
        <f>ROUND(E188/Foglio2!V3,2)</f>
        <v>0</v>
      </c>
      <c r="H188" s="105">
        <f t="shared" si="2"/>
        <v>0</v>
      </c>
      <c r="I188" s="312">
        <f t="shared" si="3"/>
        <v>0</v>
      </c>
      <c r="J188" s="314"/>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row>
    <row r="189" spans="1:76" ht="21.75" customHeight="1">
      <c r="A189" s="450" t="s">
        <v>280</v>
      </c>
      <c r="B189" s="451"/>
      <c r="C189" s="451"/>
      <c r="D189" s="114">
        <v>0</v>
      </c>
      <c r="E189" s="114">
        <v>0</v>
      </c>
      <c r="F189" s="105">
        <f>ROUND(D189/Foglio2!V3,2)</f>
        <v>0</v>
      </c>
      <c r="G189" s="105">
        <f>ROUND(E189/Foglio2!V3,2)</f>
        <v>0</v>
      </c>
      <c r="H189" s="105">
        <f t="shared" si="2"/>
        <v>0</v>
      </c>
      <c r="I189" s="312">
        <f t="shared" si="3"/>
        <v>0</v>
      </c>
      <c r="J189" s="314"/>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row>
    <row r="190" spans="1:76" ht="21.75" customHeight="1">
      <c r="A190" s="450" t="s">
        <v>281</v>
      </c>
      <c r="B190" s="710"/>
      <c r="C190" s="711"/>
      <c r="D190" s="114">
        <v>0</v>
      </c>
      <c r="E190" s="114">
        <v>0</v>
      </c>
      <c r="F190" s="105">
        <f>ROUND(D190/Foglio2!V3,2)</f>
        <v>0</v>
      </c>
      <c r="G190" s="105">
        <f>ROUND(E190/Foglio2!V3,2)</f>
        <v>0</v>
      </c>
      <c r="H190" s="105">
        <f t="shared" si="2"/>
        <v>0</v>
      </c>
      <c r="I190" s="312">
        <f t="shared" si="3"/>
        <v>0</v>
      </c>
      <c r="J190" s="314"/>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row>
    <row r="191" spans="1:76" ht="21.75" customHeight="1">
      <c r="A191" s="712" t="s">
        <v>282</v>
      </c>
      <c r="B191" s="710"/>
      <c r="C191" s="711"/>
      <c r="D191" s="114">
        <v>0</v>
      </c>
      <c r="E191" s="114">
        <v>0</v>
      </c>
      <c r="F191" s="105">
        <f>ROUND(D191/Foglio2!V3,2)</f>
        <v>0</v>
      </c>
      <c r="G191" s="105">
        <f>ROUND(E191/Foglio2!V3,2)</f>
        <v>0</v>
      </c>
      <c r="H191" s="105">
        <f t="shared" si="2"/>
        <v>0</v>
      </c>
      <c r="I191" s="312">
        <f t="shared" si="3"/>
        <v>0</v>
      </c>
      <c r="J191" s="314"/>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row>
    <row r="192" spans="1:76" ht="21.75" customHeight="1">
      <c r="A192" s="447" t="s">
        <v>284</v>
      </c>
      <c r="B192" s="448"/>
      <c r="C192" s="449"/>
      <c r="D192" s="114">
        <v>0</v>
      </c>
      <c r="E192" s="114">
        <v>0</v>
      </c>
      <c r="F192" s="105">
        <f>ROUND(D192/Foglio2!V3,2)</f>
        <v>0</v>
      </c>
      <c r="G192" s="105">
        <f>ROUND(E192/Foglio2!V3,2)</f>
        <v>0</v>
      </c>
      <c r="H192" s="105">
        <f t="shared" si="2"/>
        <v>0</v>
      </c>
      <c r="I192" s="312">
        <f t="shared" si="3"/>
        <v>0</v>
      </c>
      <c r="J192" s="314"/>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row>
    <row r="193" spans="1:76" ht="21.75" customHeight="1">
      <c r="A193" s="447" t="s">
        <v>284</v>
      </c>
      <c r="B193" s="448"/>
      <c r="C193" s="449"/>
      <c r="D193" s="114">
        <v>0</v>
      </c>
      <c r="E193" s="114">
        <v>0</v>
      </c>
      <c r="F193" s="105">
        <f>ROUND(D193/Foglio2!V3,2)</f>
        <v>0</v>
      </c>
      <c r="G193" s="105">
        <f>ROUND(E193/Foglio2!V3,2)</f>
        <v>0</v>
      </c>
      <c r="H193" s="105">
        <f t="shared" si="2"/>
        <v>0</v>
      </c>
      <c r="I193" s="312">
        <f t="shared" si="3"/>
        <v>0</v>
      </c>
      <c r="J193" s="314"/>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row>
    <row r="194" spans="1:76" ht="21.75" customHeight="1">
      <c r="A194" s="447" t="s">
        <v>284</v>
      </c>
      <c r="B194" s="448"/>
      <c r="C194" s="449"/>
      <c r="D194" s="114">
        <v>0</v>
      </c>
      <c r="E194" s="114">
        <v>0</v>
      </c>
      <c r="F194" s="105">
        <f>ROUND(D194/Foglio2!V3,2)</f>
        <v>0</v>
      </c>
      <c r="G194" s="105">
        <f>ROUND(E194/Foglio2!V3,2)</f>
        <v>0</v>
      </c>
      <c r="H194" s="105">
        <f t="shared" si="2"/>
        <v>0</v>
      </c>
      <c r="I194" s="312">
        <f t="shared" si="3"/>
        <v>0</v>
      </c>
      <c r="J194" s="314"/>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row>
    <row r="195" spans="1:76" ht="21.75" customHeight="1">
      <c r="A195" s="447" t="s">
        <v>284</v>
      </c>
      <c r="B195" s="448"/>
      <c r="C195" s="449"/>
      <c r="D195" s="114">
        <v>0</v>
      </c>
      <c r="E195" s="114">
        <v>0</v>
      </c>
      <c r="F195" s="105">
        <f>ROUND(D195/Foglio2!V3,2)</f>
        <v>0</v>
      </c>
      <c r="G195" s="105">
        <f>ROUND(E195/Foglio2!V3,2)</f>
        <v>0</v>
      </c>
      <c r="H195" s="105">
        <f>ROUND(D195+E195,2)</f>
        <v>0</v>
      </c>
      <c r="I195" s="312">
        <f t="shared" si="3"/>
        <v>0</v>
      </c>
      <c r="J195" s="314"/>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row>
    <row r="196" spans="1:76" ht="21.75" customHeight="1">
      <c r="A196" s="522" t="s">
        <v>215</v>
      </c>
      <c r="B196" s="523"/>
      <c r="C196" s="524"/>
      <c r="D196" s="417">
        <f>ROUND(D183+D184+D185+D186+D187+D188+D189+D190+D191+D192+D193+D194+D195+E183+E184+E185+E186+E187+E188+E189+E190+E191+E192+E193+E194+E195,2)</f>
        <v>0</v>
      </c>
      <c r="E196" s="417"/>
      <c r="F196" s="417">
        <f>ROUND(F183+F184+F185+F186+F187+F188+F189+F190+F191+F192+F193+F194+F195+G183+G184+G185+G186+G187+G188+G189+G190+G191+G192+G193+G194+G195,2)</f>
        <v>0</v>
      </c>
      <c r="G196" s="417"/>
      <c r="H196" s="105">
        <f>ROUND(H183+H184+H185+H186+H187+H188+H189+H190+H191+H192+H193+H194+H195,2)</f>
        <v>0</v>
      </c>
      <c r="I196" s="525">
        <f>ROUND(I183+I184+I185+I186+I187+I188+I189+I190+I191+I192+I193+I194+I195,2)</f>
        <v>0</v>
      </c>
      <c r="J196" s="526"/>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row>
    <row r="197" spans="1:76" ht="21.75" customHeight="1">
      <c r="A197" s="452" t="s">
        <v>216</v>
      </c>
      <c r="B197" s="452"/>
      <c r="C197" s="510" t="s">
        <v>289</v>
      </c>
      <c r="D197" s="511"/>
      <c r="E197" s="511"/>
      <c r="F197" s="511"/>
      <c r="G197" s="511"/>
      <c r="H197" s="511"/>
      <c r="I197" s="511"/>
      <c r="J197" s="511"/>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row>
    <row r="198" spans="1:76" ht="21.75" customHeight="1">
      <c r="A198" s="499" t="s">
        <v>217</v>
      </c>
      <c r="B198" s="499"/>
      <c r="C198" s="300" t="s">
        <v>288</v>
      </c>
      <c r="D198" s="301"/>
      <c r="E198" s="301"/>
      <c r="F198" s="301"/>
      <c r="G198" s="301"/>
      <c r="H198" s="301"/>
      <c r="I198" s="301"/>
      <c r="J198" s="217"/>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row>
    <row r="199" spans="1:76" ht="21.75" customHeight="1">
      <c r="A199" s="513"/>
      <c r="B199" s="505" t="s">
        <v>220</v>
      </c>
      <c r="C199" s="506"/>
      <c r="D199" s="515" t="s">
        <v>271</v>
      </c>
      <c r="E199" s="515"/>
      <c r="F199" s="445"/>
      <c r="G199" s="516" t="s">
        <v>209</v>
      </c>
      <c r="H199" s="517"/>
      <c r="I199" s="518"/>
      <c r="J199" s="5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row>
    <row r="200" spans="1:76" ht="21.75" customHeight="1">
      <c r="A200" s="514"/>
      <c r="B200" s="507"/>
      <c r="C200" s="508"/>
      <c r="D200" s="519">
        <f>ROUND(H196,2)</f>
        <v>0</v>
      </c>
      <c r="E200" s="520"/>
      <c r="F200" s="521"/>
      <c r="G200" s="519">
        <f>ROUND(I196,2)</f>
        <v>0</v>
      </c>
      <c r="H200" s="520"/>
      <c r="I200" s="521"/>
      <c r="J200" s="514"/>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row>
    <row r="201" spans="1:76" ht="21.75" customHeight="1">
      <c r="A201" s="509" t="s">
        <v>223</v>
      </c>
      <c r="B201" s="509"/>
      <c r="C201" s="510" t="s">
        <v>289</v>
      </c>
      <c r="D201" s="511"/>
      <c r="E201" s="511"/>
      <c r="F201" s="511"/>
      <c r="G201" s="511"/>
      <c r="H201" s="511"/>
      <c r="I201" s="511"/>
      <c r="J201" s="511"/>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row>
    <row r="202" spans="1:76" ht="21.75" customHeight="1">
      <c r="A202" s="512"/>
      <c r="B202" s="512"/>
      <c r="C202" s="512"/>
      <c r="D202" s="512"/>
      <c r="E202" s="512"/>
      <c r="F202" s="512"/>
      <c r="G202" s="512"/>
      <c r="H202" s="512"/>
      <c r="I202" s="512"/>
      <c r="J202" s="512"/>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row>
    <row r="203" spans="1:76" ht="21.75" customHeight="1">
      <c r="A203" s="73"/>
      <c r="B203" s="73"/>
      <c r="C203" s="73"/>
      <c r="D203" s="73"/>
      <c r="E203" s="73"/>
      <c r="F203" s="73"/>
      <c r="G203" s="73"/>
      <c r="H203" s="73"/>
      <c r="I203" s="73"/>
      <c r="J203" s="7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row>
    <row r="204" spans="1:76" ht="21.75" customHeight="1">
      <c r="A204" s="500" t="s">
        <v>231</v>
      </c>
      <c r="B204" s="501"/>
      <c r="C204" s="501"/>
      <c r="D204" s="501"/>
      <c r="E204" s="501"/>
      <c r="F204" s="501"/>
      <c r="G204" s="501"/>
      <c r="H204" s="501"/>
      <c r="I204" s="501"/>
      <c r="J204" s="501"/>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row>
    <row r="205" spans="1:76" ht="21.75" customHeight="1">
      <c r="A205" s="473" t="s">
        <v>227</v>
      </c>
      <c r="B205" s="474"/>
      <c r="C205" s="474"/>
      <c r="D205" s="463" t="s">
        <v>290</v>
      </c>
      <c r="E205" s="464"/>
      <c r="F205" s="464"/>
      <c r="G205" s="464"/>
      <c r="H205" s="464"/>
      <c r="I205" s="464"/>
      <c r="J205" s="465"/>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row>
    <row r="206" spans="1:76" ht="13.5" customHeight="1">
      <c r="A206" s="273"/>
      <c r="B206" s="274"/>
      <c r="C206" s="274"/>
      <c r="D206" s="502"/>
      <c r="E206" s="503"/>
      <c r="F206" s="503"/>
      <c r="G206" s="503"/>
      <c r="H206" s="503"/>
      <c r="I206" s="503"/>
      <c r="J206" s="504"/>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row>
    <row r="207" spans="1:76" ht="21.75" customHeight="1">
      <c r="A207" s="452" t="s">
        <v>212</v>
      </c>
      <c r="B207" s="452"/>
      <c r="C207" s="497" t="s">
        <v>289</v>
      </c>
      <c r="D207" s="498"/>
      <c r="E207" s="498"/>
      <c r="F207" s="498"/>
      <c r="G207" s="498"/>
      <c r="H207" s="498"/>
      <c r="I207" s="498"/>
      <c r="J207" s="498"/>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row>
    <row r="208" spans="1:76" ht="21.75" customHeight="1">
      <c r="A208" s="452" t="s">
        <v>213</v>
      </c>
      <c r="B208" s="452"/>
      <c r="C208" s="497" t="s">
        <v>289</v>
      </c>
      <c r="D208" s="498"/>
      <c r="E208" s="498"/>
      <c r="F208" s="498"/>
      <c r="G208" s="498"/>
      <c r="H208" s="498"/>
      <c r="I208" s="498"/>
      <c r="J208" s="498"/>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row>
    <row r="209" spans="1:76" ht="21.75" customHeight="1">
      <c r="A209" s="452" t="s">
        <v>216</v>
      </c>
      <c r="B209" s="452"/>
      <c r="C209" s="497" t="s">
        <v>289</v>
      </c>
      <c r="D209" s="498"/>
      <c r="E209" s="498"/>
      <c r="F209" s="498"/>
      <c r="G209" s="498"/>
      <c r="H209" s="498"/>
      <c r="I209" s="498"/>
      <c r="J209" s="498"/>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row>
    <row r="210" spans="1:76" ht="21.75" customHeight="1">
      <c r="A210" s="452" t="s">
        <v>217</v>
      </c>
      <c r="B210" s="452"/>
      <c r="C210" s="466" t="s">
        <v>291</v>
      </c>
      <c r="D210" s="466"/>
      <c r="E210" s="466"/>
      <c r="F210" s="466"/>
      <c r="G210" s="466"/>
      <c r="H210" s="466"/>
      <c r="I210" s="466"/>
      <c r="J210" s="467"/>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row>
    <row r="211" spans="1:76" ht="32.25" customHeight="1">
      <c r="A211" s="485"/>
      <c r="B211" s="485"/>
      <c r="C211" s="486"/>
      <c r="D211" s="486"/>
      <c r="E211" s="486"/>
      <c r="F211" s="486"/>
      <c r="G211" s="486"/>
      <c r="H211" s="486"/>
      <c r="I211" s="486"/>
      <c r="J211" s="486"/>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row>
    <row r="212" spans="1:76" ht="21.75" customHeight="1">
      <c r="A212" s="487" t="s">
        <v>110</v>
      </c>
      <c r="B212" s="488"/>
      <c r="C212" s="488"/>
      <c r="D212" s="488"/>
      <c r="E212" s="489"/>
      <c r="F212" s="490" t="s">
        <v>271</v>
      </c>
      <c r="G212" s="491"/>
      <c r="H212" s="490" t="s">
        <v>209</v>
      </c>
      <c r="I212" s="492"/>
      <c r="J212" s="284"/>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row>
    <row r="213" spans="1:76" ht="21.75" customHeight="1">
      <c r="A213" s="493" t="s">
        <v>244</v>
      </c>
      <c r="B213" s="493"/>
      <c r="C213" s="493"/>
      <c r="D213" s="494"/>
      <c r="E213" s="494"/>
      <c r="F213" s="495">
        <f>ROUND(H196,2)</f>
        <v>0</v>
      </c>
      <c r="G213" s="496"/>
      <c r="H213" s="495">
        <f>ROUND(I196,2)</f>
        <v>0</v>
      </c>
      <c r="I213" s="496"/>
      <c r="J213" s="496"/>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row>
    <row r="214" spans="1:76" ht="21.75" customHeight="1">
      <c r="A214" s="499" t="s">
        <v>223</v>
      </c>
      <c r="B214" s="499"/>
      <c r="C214" s="497" t="s">
        <v>289</v>
      </c>
      <c r="D214" s="498"/>
      <c r="E214" s="498"/>
      <c r="F214" s="498"/>
      <c r="G214" s="498"/>
      <c r="H214" s="498"/>
      <c r="I214" s="498"/>
      <c r="J214" s="498"/>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row>
    <row r="215" spans="1:76" ht="21.75" customHeight="1">
      <c r="A215" s="452" t="s">
        <v>248</v>
      </c>
      <c r="B215" s="452"/>
      <c r="C215" s="476" t="s">
        <v>289</v>
      </c>
      <c r="D215" s="477"/>
      <c r="E215" s="477"/>
      <c r="F215" s="477"/>
      <c r="G215" s="477"/>
      <c r="H215" s="477"/>
      <c r="I215" s="477"/>
      <c r="J215" s="478"/>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row>
    <row r="216" spans="1:76" ht="21.75" customHeight="1">
      <c r="A216" s="479" t="s">
        <v>250</v>
      </c>
      <c r="B216" s="479"/>
      <c r="C216" s="479"/>
      <c r="D216" s="479"/>
      <c r="E216" s="479"/>
      <c r="F216" s="479"/>
      <c r="G216" s="479"/>
      <c r="H216" s="479"/>
      <c r="I216" s="479"/>
      <c r="J216" s="479"/>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row>
    <row r="217" spans="1:76" ht="21.75" customHeight="1">
      <c r="A217" s="480"/>
      <c r="B217" s="480"/>
      <c r="C217" s="480"/>
      <c r="D217" s="480"/>
      <c r="E217" s="480"/>
      <c r="F217" s="480"/>
      <c r="G217" s="480"/>
      <c r="H217" s="480"/>
      <c r="I217" s="480"/>
      <c r="J217" s="480"/>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row>
    <row r="218" spans="1:76" ht="21.75" customHeight="1">
      <c r="A218" s="480"/>
      <c r="B218" s="480"/>
      <c r="C218" s="480"/>
      <c r="D218" s="480"/>
      <c r="E218" s="480"/>
      <c r="F218" s="480"/>
      <c r="G218" s="480"/>
      <c r="H218" s="480"/>
      <c r="I218" s="480"/>
      <c r="J218" s="480"/>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row>
    <row r="219" spans="1:76" ht="21.75" customHeight="1">
      <c r="A219" s="214" t="s">
        <v>251</v>
      </c>
      <c r="B219" s="214"/>
      <c r="C219" s="214"/>
      <c r="D219" s="214"/>
      <c r="E219" s="481"/>
      <c r="F219" s="481"/>
      <c r="G219" s="481"/>
      <c r="H219" s="481"/>
      <c r="I219" s="481"/>
      <c r="J219" s="481"/>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row>
    <row r="220" spans="1:76" ht="21.75" customHeight="1">
      <c r="A220" s="109"/>
      <c r="B220" s="109"/>
      <c r="C220" s="109"/>
      <c r="D220" s="446" t="s">
        <v>293</v>
      </c>
      <c r="E220" s="482"/>
      <c r="F220" s="446" t="s">
        <v>120</v>
      </c>
      <c r="G220" s="482"/>
      <c r="H220" s="446" t="s">
        <v>294</v>
      </c>
      <c r="I220" s="483"/>
      <c r="J220" s="484"/>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row>
    <row r="221" spans="1:76" ht="21.75" customHeight="1">
      <c r="A221" s="214" t="s">
        <v>257</v>
      </c>
      <c r="B221" s="225"/>
      <c r="C221" s="225"/>
      <c r="D221" s="111" t="s">
        <v>285</v>
      </c>
      <c r="E221" s="111" t="s">
        <v>285</v>
      </c>
      <c r="F221" s="111" t="s">
        <v>285</v>
      </c>
      <c r="G221" s="111" t="s">
        <v>285</v>
      </c>
      <c r="H221" s="108" t="s">
        <v>285</v>
      </c>
      <c r="I221" s="446" t="s">
        <v>285</v>
      </c>
      <c r="J221" s="284"/>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row>
    <row r="222" spans="1:76" ht="21.75" customHeight="1">
      <c r="A222" s="109"/>
      <c r="B222" s="110"/>
      <c r="C222" s="110"/>
      <c r="D222" s="111" t="s">
        <v>286</v>
      </c>
      <c r="E222" s="111" t="s">
        <v>292</v>
      </c>
      <c r="F222" s="111" t="s">
        <v>286</v>
      </c>
      <c r="G222" s="111" t="s">
        <v>292</v>
      </c>
      <c r="H222" s="111" t="s">
        <v>286</v>
      </c>
      <c r="I222" s="444" t="s">
        <v>287</v>
      </c>
      <c r="J222" s="284"/>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row>
    <row r="223" spans="1:76" ht="21.75" customHeight="1">
      <c r="A223" s="450" t="str">
        <f>A183</f>
        <v>Aree a rischio:DOCENTI</v>
      </c>
      <c r="B223" s="450"/>
      <c r="C223" s="450"/>
      <c r="D223" s="105">
        <f>ROUND(H183,2)</f>
        <v>0</v>
      </c>
      <c r="E223" s="105">
        <f>ROUND(I183,2)</f>
        <v>0</v>
      </c>
      <c r="F223" s="105">
        <f>ROUND(G223*Foglio2!V3,2)</f>
        <v>0</v>
      </c>
      <c r="G223" s="114">
        <v>0</v>
      </c>
      <c r="H223" s="105">
        <f>ROUND(D223-F223,2)</f>
        <v>0</v>
      </c>
      <c r="I223" s="475">
        <f>ROUND(E223-G223,2)</f>
        <v>0</v>
      </c>
      <c r="J223" s="475"/>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row>
    <row r="224" spans="1:76" ht="21.75" customHeight="1">
      <c r="A224" s="450" t="str">
        <f>A184</f>
        <v>Aree a rischio:ATA</v>
      </c>
      <c r="B224" s="450"/>
      <c r="C224" s="450"/>
      <c r="D224" s="105">
        <f aca="true" t="shared" si="4" ref="D224:D235">ROUND(H184,2)</f>
        <v>0</v>
      </c>
      <c r="E224" s="105">
        <f aca="true" t="shared" si="5" ref="E224:E235">ROUND(I184,2)</f>
        <v>0</v>
      </c>
      <c r="F224" s="105">
        <f>ROUND(G224*Foglio2!V3,2)</f>
        <v>0</v>
      </c>
      <c r="G224" s="114">
        <v>0</v>
      </c>
      <c r="H224" s="105">
        <f aca="true" t="shared" si="6" ref="H224:H235">ROUND(D224-F224,2)</f>
        <v>0</v>
      </c>
      <c r="I224" s="475">
        <f aca="true" t="shared" si="7" ref="I224:I235">ROUND(E224-G224,2)</f>
        <v>0</v>
      </c>
      <c r="J224" s="475"/>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row>
    <row r="225" spans="1:76" ht="21.75" customHeight="1">
      <c r="A225" s="450" t="str">
        <f>A185</f>
        <v>Corsi Recupero non da FIS</v>
      </c>
      <c r="B225" s="451"/>
      <c r="C225" s="451"/>
      <c r="D225" s="105">
        <f t="shared" si="4"/>
        <v>0</v>
      </c>
      <c r="E225" s="105">
        <f t="shared" si="5"/>
        <v>0</v>
      </c>
      <c r="F225" s="105">
        <f>ROUND(G225*Foglio2!V3,2)</f>
        <v>0</v>
      </c>
      <c r="G225" s="114">
        <v>0</v>
      </c>
      <c r="H225" s="105">
        <f t="shared" si="6"/>
        <v>0</v>
      </c>
      <c r="I225" s="475">
        <f t="shared" si="7"/>
        <v>0</v>
      </c>
      <c r="J225" s="475"/>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row>
    <row r="226" spans="1:76" ht="21.75" customHeight="1">
      <c r="A226" s="450" t="str">
        <f>A186</f>
        <v>Legge 440:DOCENTI</v>
      </c>
      <c r="B226" s="451"/>
      <c r="C226" s="451"/>
      <c r="D226" s="105">
        <f t="shared" si="4"/>
        <v>0</v>
      </c>
      <c r="E226" s="105">
        <f t="shared" si="5"/>
        <v>0</v>
      </c>
      <c r="F226" s="105">
        <f>ROUND(G226*Foglio2!V3,2)</f>
        <v>0</v>
      </c>
      <c r="G226" s="114">
        <v>0</v>
      </c>
      <c r="H226" s="105">
        <f t="shared" si="6"/>
        <v>0</v>
      </c>
      <c r="I226" s="475">
        <f t="shared" si="7"/>
        <v>0</v>
      </c>
      <c r="J226" s="475"/>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row>
    <row r="227" spans="1:76" ht="21.75" customHeight="1">
      <c r="A227" s="450" t="str">
        <f>A187</f>
        <v>Legge 440:ATA</v>
      </c>
      <c r="B227" s="451"/>
      <c r="C227" s="451"/>
      <c r="D227" s="105">
        <f t="shared" si="4"/>
        <v>0</v>
      </c>
      <c r="E227" s="105">
        <f t="shared" si="5"/>
        <v>0</v>
      </c>
      <c r="F227" s="105">
        <f>ROUND(G227*Foglio2!V3,2)</f>
        <v>0</v>
      </c>
      <c r="G227" s="114">
        <v>0</v>
      </c>
      <c r="H227" s="105">
        <f t="shared" si="6"/>
        <v>0</v>
      </c>
      <c r="I227" s="475">
        <f t="shared" si="7"/>
        <v>0</v>
      </c>
      <c r="J227" s="475"/>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row>
    <row r="228" spans="1:76" ht="21.75" customHeight="1">
      <c r="A228" s="450" t="str">
        <f aca="true" t="shared" si="8" ref="A228:A236">A188</f>
        <v>PON: Retribuz. DOCENTI</v>
      </c>
      <c r="B228" s="451"/>
      <c r="C228" s="451"/>
      <c r="D228" s="105">
        <f t="shared" si="4"/>
        <v>0</v>
      </c>
      <c r="E228" s="105">
        <f t="shared" si="5"/>
        <v>0</v>
      </c>
      <c r="F228" s="105">
        <f>ROUND(G228*Foglio2!V3,2)</f>
        <v>0</v>
      </c>
      <c r="G228" s="114">
        <v>0</v>
      </c>
      <c r="H228" s="105">
        <f t="shared" si="6"/>
        <v>0</v>
      </c>
      <c r="I228" s="475">
        <f t="shared" si="7"/>
        <v>0</v>
      </c>
      <c r="J228" s="475"/>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row>
    <row r="229" spans="1:76" ht="21.75" customHeight="1">
      <c r="A229" s="450" t="str">
        <f t="shared" si="8"/>
        <v>PON: Retribuz. ATA</v>
      </c>
      <c r="B229" s="451"/>
      <c r="C229" s="451"/>
      <c r="D229" s="105">
        <f t="shared" si="4"/>
        <v>0</v>
      </c>
      <c r="E229" s="105">
        <f t="shared" si="5"/>
        <v>0</v>
      </c>
      <c r="F229" s="105">
        <f>ROUND(G229*Foglio2!V3,2)</f>
        <v>0</v>
      </c>
      <c r="G229" s="114">
        <v>0</v>
      </c>
      <c r="H229" s="105">
        <f t="shared" si="6"/>
        <v>0</v>
      </c>
      <c r="I229" s="475">
        <f t="shared" si="7"/>
        <v>0</v>
      </c>
      <c r="J229" s="475"/>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row>
    <row r="230" spans="1:76" ht="21.75" customHeight="1">
      <c r="A230" s="450" t="str">
        <f t="shared" si="8"/>
        <v>PON: Retribuz. D.S.</v>
      </c>
      <c r="B230" s="451"/>
      <c r="C230" s="451"/>
      <c r="D230" s="105">
        <f t="shared" si="4"/>
        <v>0</v>
      </c>
      <c r="E230" s="105">
        <f t="shared" si="5"/>
        <v>0</v>
      </c>
      <c r="F230" s="105">
        <f>ROUND(G230*Foglio2!V3,2)</f>
        <v>0</v>
      </c>
      <c r="G230" s="114">
        <v>0</v>
      </c>
      <c r="H230" s="105">
        <f t="shared" si="6"/>
        <v>0</v>
      </c>
      <c r="I230" s="475">
        <f t="shared" si="7"/>
        <v>0</v>
      </c>
      <c r="J230" s="475"/>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row>
    <row r="231" spans="1:76" ht="21.75" customHeight="1">
      <c r="A231" s="450" t="str">
        <f t="shared" si="8"/>
        <v>PON: Retribuz. D.S.G.A.</v>
      </c>
      <c r="B231" s="451"/>
      <c r="C231" s="451"/>
      <c r="D231" s="105">
        <f t="shared" si="4"/>
        <v>0</v>
      </c>
      <c r="E231" s="105">
        <f t="shared" si="5"/>
        <v>0</v>
      </c>
      <c r="F231" s="105">
        <f>ROUND(G231*Foglio2!V3,2)</f>
        <v>0</v>
      </c>
      <c r="G231" s="114">
        <v>0</v>
      </c>
      <c r="H231" s="105">
        <f t="shared" si="6"/>
        <v>0</v>
      </c>
      <c r="I231" s="475">
        <f t="shared" si="7"/>
        <v>0</v>
      </c>
      <c r="J231" s="475"/>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row>
    <row r="232" spans="1:76" ht="21.75" customHeight="1">
      <c r="A232" s="450" t="str">
        <f t="shared" si="8"/>
        <v>da indicare</v>
      </c>
      <c r="B232" s="451"/>
      <c r="C232" s="451"/>
      <c r="D232" s="105">
        <f t="shared" si="4"/>
        <v>0</v>
      </c>
      <c r="E232" s="105">
        <f t="shared" si="5"/>
        <v>0</v>
      </c>
      <c r="F232" s="105">
        <f>ROUND(G232*Foglio2!V3,2)</f>
        <v>0</v>
      </c>
      <c r="G232" s="114">
        <v>0</v>
      </c>
      <c r="H232" s="105">
        <f t="shared" si="6"/>
        <v>0</v>
      </c>
      <c r="I232" s="475">
        <f t="shared" si="7"/>
        <v>0</v>
      </c>
      <c r="J232" s="475"/>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row>
    <row r="233" spans="1:76" ht="21.75" customHeight="1">
      <c r="A233" s="450" t="str">
        <f t="shared" si="8"/>
        <v>da indicare</v>
      </c>
      <c r="B233" s="451"/>
      <c r="C233" s="451"/>
      <c r="D233" s="105">
        <f t="shared" si="4"/>
        <v>0</v>
      </c>
      <c r="E233" s="105">
        <f t="shared" si="5"/>
        <v>0</v>
      </c>
      <c r="F233" s="105">
        <f>ROUND(G233*Foglio2!V3,2)</f>
        <v>0</v>
      </c>
      <c r="G233" s="114">
        <v>0</v>
      </c>
      <c r="H233" s="105">
        <f t="shared" si="6"/>
        <v>0</v>
      </c>
      <c r="I233" s="475">
        <f t="shared" si="7"/>
        <v>0</v>
      </c>
      <c r="J233" s="475"/>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row>
    <row r="234" spans="1:76" ht="21.75" customHeight="1">
      <c r="A234" s="450" t="str">
        <f t="shared" si="8"/>
        <v>da indicare</v>
      </c>
      <c r="B234" s="451"/>
      <c r="C234" s="451"/>
      <c r="D234" s="105">
        <f t="shared" si="4"/>
        <v>0</v>
      </c>
      <c r="E234" s="105">
        <f t="shared" si="5"/>
        <v>0</v>
      </c>
      <c r="F234" s="105">
        <f>ROUND(G234*Foglio2!V3,2)</f>
        <v>0</v>
      </c>
      <c r="G234" s="114">
        <v>0</v>
      </c>
      <c r="H234" s="105">
        <f t="shared" si="6"/>
        <v>0</v>
      </c>
      <c r="I234" s="475">
        <f t="shared" si="7"/>
        <v>0</v>
      </c>
      <c r="J234" s="475"/>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row>
    <row r="235" spans="1:76" ht="21.75" customHeight="1">
      <c r="A235" s="450" t="str">
        <f t="shared" si="8"/>
        <v>da indicare</v>
      </c>
      <c r="B235" s="451"/>
      <c r="C235" s="451"/>
      <c r="D235" s="105">
        <f t="shared" si="4"/>
        <v>0</v>
      </c>
      <c r="E235" s="105">
        <f t="shared" si="5"/>
        <v>0</v>
      </c>
      <c r="F235" s="105">
        <f>ROUND(G235*Foglio2!V3,2)</f>
        <v>0</v>
      </c>
      <c r="G235" s="114">
        <v>0</v>
      </c>
      <c r="H235" s="105">
        <f t="shared" si="6"/>
        <v>0</v>
      </c>
      <c r="I235" s="475">
        <f t="shared" si="7"/>
        <v>0</v>
      </c>
      <c r="J235" s="475"/>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row>
    <row r="236" spans="1:76" ht="21.75" customHeight="1">
      <c r="A236" s="450" t="str">
        <f t="shared" si="8"/>
        <v>TOTALE COMPLESSIVO</v>
      </c>
      <c r="B236" s="451"/>
      <c r="C236" s="451"/>
      <c r="D236" s="105">
        <f aca="true" t="shared" si="9" ref="D236:I236">ROUND(D223+D224+D225+D226+D227+D228+D229+D230+D231+D232+D233+D234+D235,2)</f>
        <v>0</v>
      </c>
      <c r="E236" s="105">
        <f t="shared" si="9"/>
        <v>0</v>
      </c>
      <c r="F236" s="105">
        <f t="shared" si="9"/>
        <v>0</v>
      </c>
      <c r="G236" s="105">
        <f t="shared" si="9"/>
        <v>0</v>
      </c>
      <c r="H236" s="105">
        <f t="shared" si="9"/>
        <v>0</v>
      </c>
      <c r="I236" s="206">
        <f t="shared" si="9"/>
        <v>0</v>
      </c>
      <c r="J236" s="206"/>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row>
    <row r="237" spans="1:76" ht="21.75" customHeight="1">
      <c r="A237" s="73"/>
      <c r="B237" s="74"/>
      <c r="C237" s="74"/>
      <c r="D237" s="74"/>
      <c r="E237" s="74"/>
      <c r="F237" s="74"/>
      <c r="G237" s="74"/>
      <c r="H237" s="74"/>
      <c r="I237" s="74"/>
      <c r="J237" s="74"/>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row>
    <row r="238" spans="1:76" ht="21.75" customHeight="1">
      <c r="A238" s="473" t="s">
        <v>262</v>
      </c>
      <c r="B238" s="474"/>
      <c r="C238" s="474"/>
      <c r="D238" s="463" t="s">
        <v>295</v>
      </c>
      <c r="E238" s="464"/>
      <c r="F238" s="464"/>
      <c r="G238" s="464"/>
      <c r="H238" s="464"/>
      <c r="I238" s="464"/>
      <c r="J238" s="465"/>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row>
    <row r="239" spans="1:76" ht="21.75" customHeight="1">
      <c r="A239" s="115"/>
      <c r="B239" s="113"/>
      <c r="C239" s="113"/>
      <c r="D239" s="112"/>
      <c r="E239" s="112"/>
      <c r="F239" s="112"/>
      <c r="G239" s="112"/>
      <c r="H239" s="112"/>
      <c r="I239" s="112"/>
      <c r="J239" s="112"/>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row>
    <row r="240" spans="1:76" ht="21.75" customHeight="1">
      <c r="A240" s="468" t="s">
        <v>263</v>
      </c>
      <c r="B240" s="469"/>
      <c r="C240" s="469"/>
      <c r="D240" s="470" t="s">
        <v>289</v>
      </c>
      <c r="E240" s="471"/>
      <c r="F240" s="471"/>
      <c r="G240" s="471"/>
      <c r="H240" s="471"/>
      <c r="I240" s="471"/>
      <c r="J240" s="472"/>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row>
    <row r="241" spans="1:76" ht="21.75" customHeight="1">
      <c r="A241" s="452" t="s">
        <v>212</v>
      </c>
      <c r="B241" s="452"/>
      <c r="C241" s="466" t="s">
        <v>289</v>
      </c>
      <c r="D241" s="466"/>
      <c r="E241" s="466"/>
      <c r="F241" s="466"/>
      <c r="G241" s="466"/>
      <c r="H241" s="466"/>
      <c r="I241" s="466"/>
      <c r="J241" s="467"/>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row>
    <row r="242" spans="1:76" ht="21.75" customHeight="1">
      <c r="A242" s="452" t="s">
        <v>213</v>
      </c>
      <c r="B242" s="452"/>
      <c r="C242" s="466" t="s">
        <v>289</v>
      </c>
      <c r="D242" s="466"/>
      <c r="E242" s="466"/>
      <c r="F242" s="466"/>
      <c r="G242" s="466"/>
      <c r="H242" s="466"/>
      <c r="I242" s="466"/>
      <c r="J242" s="467"/>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row>
    <row r="243" spans="1:76" ht="21.75" customHeight="1">
      <c r="A243" s="452" t="s">
        <v>216</v>
      </c>
      <c r="B243" s="452"/>
      <c r="C243" s="453" t="s">
        <v>289</v>
      </c>
      <c r="D243" s="453"/>
      <c r="E243" s="453"/>
      <c r="F243" s="453"/>
      <c r="G243" s="453"/>
      <c r="H243" s="453"/>
      <c r="I243" s="453"/>
      <c r="J243" s="454"/>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row>
    <row r="244" spans="1:76" ht="27" customHeight="1">
      <c r="A244" s="15"/>
      <c r="B244" s="15"/>
      <c r="C244" s="15"/>
      <c r="D244" s="15"/>
      <c r="E244" s="15"/>
      <c r="F244" s="15"/>
      <c r="G244" s="15"/>
      <c r="H244" s="15"/>
      <c r="I244" s="15"/>
      <c r="J244" s="15"/>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row>
    <row r="245" spans="6:9" ht="22.5">
      <c r="F245" s="682" t="s">
        <v>131</v>
      </c>
      <c r="G245" s="682"/>
      <c r="H245" s="682"/>
      <c r="I245" s="682"/>
    </row>
    <row r="246" spans="6:9" ht="22.5">
      <c r="F246" s="683" t="s">
        <v>297</v>
      </c>
      <c r="G246" s="683"/>
      <c r="H246" s="683"/>
      <c r="I246" s="683"/>
    </row>
  </sheetData>
  <sheetProtection sheet="1" objects="1" scenarios="1"/>
  <mergeCells count="383">
    <mergeCell ref="I234:J234"/>
    <mergeCell ref="I235:J235"/>
    <mergeCell ref="I236:J236"/>
    <mergeCell ref="A169:J169"/>
    <mergeCell ref="A170:B171"/>
    <mergeCell ref="C170:J171"/>
    <mergeCell ref="A172:J175"/>
    <mergeCell ref="A177:J177"/>
    <mergeCell ref="A190:C190"/>
    <mergeCell ref="A191:C191"/>
    <mergeCell ref="A137:J139"/>
    <mergeCell ref="A140:J140"/>
    <mergeCell ref="A142:C142"/>
    <mergeCell ref="A152:B152"/>
    <mergeCell ref="C152:D152"/>
    <mergeCell ref="G152:H152"/>
    <mergeCell ref="I152:J152"/>
    <mergeCell ref="A143:C143"/>
    <mergeCell ref="A144:C144"/>
    <mergeCell ref="A145:C145"/>
    <mergeCell ref="A132:B132"/>
    <mergeCell ref="C132:J132"/>
    <mergeCell ref="A133:J133"/>
    <mergeCell ref="A135:B136"/>
    <mergeCell ref="C135:J136"/>
    <mergeCell ref="G116:J116"/>
    <mergeCell ref="A117:E117"/>
    <mergeCell ref="A118:E118"/>
    <mergeCell ref="G117:J117"/>
    <mergeCell ref="G118:J118"/>
    <mergeCell ref="A63:J63"/>
    <mergeCell ref="E64:G64"/>
    <mergeCell ref="H64:J64"/>
    <mergeCell ref="A113:J113"/>
    <mergeCell ref="A89:A93"/>
    <mergeCell ref="A64:D64"/>
    <mergeCell ref="E65:J65"/>
    <mergeCell ref="H66:J66"/>
    <mergeCell ref="H71:J71"/>
    <mergeCell ref="A65:D65"/>
    <mergeCell ref="A34:J34"/>
    <mergeCell ref="A42:J42"/>
    <mergeCell ref="A38:B41"/>
    <mergeCell ref="A35:J35"/>
    <mergeCell ref="D36:J37"/>
    <mergeCell ref="A36:C37"/>
    <mergeCell ref="C38:J41"/>
    <mergeCell ref="C33:J33"/>
    <mergeCell ref="D29:F29"/>
    <mergeCell ref="G29:I29"/>
    <mergeCell ref="B30:C30"/>
    <mergeCell ref="D30:F30"/>
    <mergeCell ref="G30:I30"/>
    <mergeCell ref="B29:C29"/>
    <mergeCell ref="J29:J31"/>
    <mergeCell ref="A33:B33"/>
    <mergeCell ref="C25:J25"/>
    <mergeCell ref="A25:B25"/>
    <mergeCell ref="G31:I31"/>
    <mergeCell ref="B31:F31"/>
    <mergeCell ref="A28:B28"/>
    <mergeCell ref="C28:J28"/>
    <mergeCell ref="A26:J26"/>
    <mergeCell ref="A29:A31"/>
    <mergeCell ref="F245:I245"/>
    <mergeCell ref="F246:I246"/>
    <mergeCell ref="B83:F83"/>
    <mergeCell ref="G83:I83"/>
    <mergeCell ref="B87:F87"/>
    <mergeCell ref="B88:F88"/>
    <mergeCell ref="B84:F84"/>
    <mergeCell ref="B86:F86"/>
    <mergeCell ref="G90:I90"/>
    <mergeCell ref="B93:F93"/>
    <mergeCell ref="A58:F58"/>
    <mergeCell ref="A59:F59"/>
    <mergeCell ref="A53:J53"/>
    <mergeCell ref="A47:J51"/>
    <mergeCell ref="G58:J58"/>
    <mergeCell ref="A55:J55"/>
    <mergeCell ref="B56:I56"/>
    <mergeCell ref="G59:J59"/>
    <mergeCell ref="H69:J69"/>
    <mergeCell ref="A9:J9"/>
    <mergeCell ref="A10:J10"/>
    <mergeCell ref="A11:J11"/>
    <mergeCell ref="A12:C12"/>
    <mergeCell ref="D12:J12"/>
    <mergeCell ref="A67:D67"/>
    <mergeCell ref="A68:D68"/>
    <mergeCell ref="A61:D61"/>
    <mergeCell ref="A45:J45"/>
    <mergeCell ref="H68:J68"/>
    <mergeCell ref="B92:F92"/>
    <mergeCell ref="G92:I92"/>
    <mergeCell ref="B90:F90"/>
    <mergeCell ref="B89:F89"/>
    <mergeCell ref="G91:I91"/>
    <mergeCell ref="B91:F91"/>
    <mergeCell ref="G89:I89"/>
    <mergeCell ref="E71:G71"/>
    <mergeCell ref="E70:G70"/>
    <mergeCell ref="E68:G68"/>
    <mergeCell ref="E74:J74"/>
    <mergeCell ref="H77:J77"/>
    <mergeCell ref="G62:J62"/>
    <mergeCell ref="E69:G69"/>
    <mergeCell ref="E75:G75"/>
    <mergeCell ref="H70:J70"/>
    <mergeCell ref="H75:J75"/>
    <mergeCell ref="H67:J67"/>
    <mergeCell ref="E67:G67"/>
    <mergeCell ref="A60:F60"/>
    <mergeCell ref="E61:F61"/>
    <mergeCell ref="E72:J72"/>
    <mergeCell ref="A70:D70"/>
    <mergeCell ref="A62:F62"/>
    <mergeCell ref="G60:J60"/>
    <mergeCell ref="G61:J61"/>
    <mergeCell ref="A66:D66"/>
    <mergeCell ref="E66:G66"/>
    <mergeCell ref="A69:D69"/>
    <mergeCell ref="E76:J76"/>
    <mergeCell ref="A77:C77"/>
    <mergeCell ref="A76:D76"/>
    <mergeCell ref="D77:G77"/>
    <mergeCell ref="H79:J79"/>
    <mergeCell ref="A79:C79"/>
    <mergeCell ref="D79:G79"/>
    <mergeCell ref="A71:D71"/>
    <mergeCell ref="A72:D72"/>
    <mergeCell ref="A74:D74"/>
    <mergeCell ref="A75:D75"/>
    <mergeCell ref="H78:J78"/>
    <mergeCell ref="A78:C78"/>
    <mergeCell ref="D78:G78"/>
    <mergeCell ref="H103:J103"/>
    <mergeCell ref="A105:F105"/>
    <mergeCell ref="H105:J105"/>
    <mergeCell ref="A80:J80"/>
    <mergeCell ref="A81:F81"/>
    <mergeCell ref="G81:I81"/>
    <mergeCell ref="G93:I93"/>
    <mergeCell ref="A99:E99"/>
    <mergeCell ref="H99:J99"/>
    <mergeCell ref="A101:F101"/>
    <mergeCell ref="H101:J101"/>
    <mergeCell ref="H98:J98"/>
    <mergeCell ref="A96:J96"/>
    <mergeCell ref="H97:J97"/>
    <mergeCell ref="A97:E97"/>
    <mergeCell ref="A20:C20"/>
    <mergeCell ref="C108:H111"/>
    <mergeCell ref="B82:F82"/>
    <mergeCell ref="A103:F103"/>
    <mergeCell ref="A98:F98"/>
    <mergeCell ref="A94:C94"/>
    <mergeCell ref="D94:G94"/>
    <mergeCell ref="A82:A88"/>
    <mergeCell ref="B85:F85"/>
    <mergeCell ref="D20:E20"/>
    <mergeCell ref="H3:J3"/>
    <mergeCell ref="D3:G3"/>
    <mergeCell ref="A4:C4"/>
    <mergeCell ref="H4:J4"/>
    <mergeCell ref="D4:G4"/>
    <mergeCell ref="A13:J15"/>
    <mergeCell ref="A19:C19"/>
    <mergeCell ref="H19:J19"/>
    <mergeCell ref="A1:J1"/>
    <mergeCell ref="A6:J6"/>
    <mergeCell ref="A7:J7"/>
    <mergeCell ref="A8:J8"/>
    <mergeCell ref="A3:C3"/>
    <mergeCell ref="D19:E19"/>
    <mergeCell ref="F19:G19"/>
    <mergeCell ref="D24:E24"/>
    <mergeCell ref="F24:G24"/>
    <mergeCell ref="D21:E21"/>
    <mergeCell ref="D22:E22"/>
    <mergeCell ref="D23:E23"/>
    <mergeCell ref="A24:C24"/>
    <mergeCell ref="A21:C21"/>
    <mergeCell ref="A22:C22"/>
    <mergeCell ref="A23:C23"/>
    <mergeCell ref="H24:J24"/>
    <mergeCell ref="A2:J2"/>
    <mergeCell ref="H20:J20"/>
    <mergeCell ref="H21:J21"/>
    <mergeCell ref="H22:J22"/>
    <mergeCell ref="H23:J23"/>
    <mergeCell ref="F23:G23"/>
    <mergeCell ref="F20:G20"/>
    <mergeCell ref="F21:G21"/>
    <mergeCell ref="F22:G22"/>
    <mergeCell ref="D16:E16"/>
    <mergeCell ref="F16:G16"/>
    <mergeCell ref="A16:C18"/>
    <mergeCell ref="H16:J17"/>
    <mergeCell ref="D17:E17"/>
    <mergeCell ref="F17:G17"/>
    <mergeCell ref="D18:J18"/>
    <mergeCell ref="C43:J44"/>
    <mergeCell ref="A43:B44"/>
    <mergeCell ref="B107:I107"/>
    <mergeCell ref="G82:I82"/>
    <mergeCell ref="H94:J94"/>
    <mergeCell ref="G86:I86"/>
    <mergeCell ref="G88:I88"/>
    <mergeCell ref="G84:I84"/>
    <mergeCell ref="G87:I87"/>
    <mergeCell ref="G85:I85"/>
    <mergeCell ref="A114:E114"/>
    <mergeCell ref="G114:J114"/>
    <mergeCell ref="C124:J125"/>
    <mergeCell ref="A126:E126"/>
    <mergeCell ref="G126:J126"/>
    <mergeCell ref="A119:E119"/>
    <mergeCell ref="G119:J119"/>
    <mergeCell ref="A115:E115"/>
    <mergeCell ref="A116:E116"/>
    <mergeCell ref="G115:J115"/>
    <mergeCell ref="A121:B121"/>
    <mergeCell ref="C121:J121"/>
    <mergeCell ref="A122:J122"/>
    <mergeCell ref="A124:B125"/>
    <mergeCell ref="A130:E130"/>
    <mergeCell ref="G130:J130"/>
    <mergeCell ref="G127:J127"/>
    <mergeCell ref="A128:E128"/>
    <mergeCell ref="G128:J128"/>
    <mergeCell ref="A129:E129"/>
    <mergeCell ref="G129:J129"/>
    <mergeCell ref="A127:E127"/>
    <mergeCell ref="A146:C146"/>
    <mergeCell ref="F145:G145"/>
    <mergeCell ref="F146:G146"/>
    <mergeCell ref="F147:G147"/>
    <mergeCell ref="I142:J142"/>
    <mergeCell ref="I141:J141"/>
    <mergeCell ref="F142:G142"/>
    <mergeCell ref="F143:G143"/>
    <mergeCell ref="F141:G141"/>
    <mergeCell ref="F144:G144"/>
    <mergeCell ref="I147:J147"/>
    <mergeCell ref="A141:C141"/>
    <mergeCell ref="A149:C151"/>
    <mergeCell ref="D149:J151"/>
    <mergeCell ref="I143:J143"/>
    <mergeCell ref="I144:J144"/>
    <mergeCell ref="I145:J145"/>
    <mergeCell ref="I146:J146"/>
    <mergeCell ref="A147:C147"/>
    <mergeCell ref="A153:B153"/>
    <mergeCell ref="C153:D153"/>
    <mergeCell ref="G153:H153"/>
    <mergeCell ref="I153:J153"/>
    <mergeCell ref="A154:B154"/>
    <mergeCell ref="C154:D154"/>
    <mergeCell ref="G154:H154"/>
    <mergeCell ref="I154:J154"/>
    <mergeCell ref="A162:J165"/>
    <mergeCell ref="A167:B168"/>
    <mergeCell ref="C167:J168"/>
    <mergeCell ref="A156:C158"/>
    <mergeCell ref="D156:J158"/>
    <mergeCell ref="C159:J161"/>
    <mergeCell ref="A159:B161"/>
    <mergeCell ref="D180:G180"/>
    <mergeCell ref="I188:J188"/>
    <mergeCell ref="I187:J187"/>
    <mergeCell ref="A186:C186"/>
    <mergeCell ref="I186:J186"/>
    <mergeCell ref="A185:C185"/>
    <mergeCell ref="I182:J182"/>
    <mergeCell ref="A178:C182"/>
    <mergeCell ref="H178:J180"/>
    <mergeCell ref="D181:E181"/>
    <mergeCell ref="A196:C196"/>
    <mergeCell ref="D196:E196"/>
    <mergeCell ref="F196:G196"/>
    <mergeCell ref="I196:J196"/>
    <mergeCell ref="A197:B197"/>
    <mergeCell ref="C197:J197"/>
    <mergeCell ref="A198:B198"/>
    <mergeCell ref="C198:J198"/>
    <mergeCell ref="B199:C200"/>
    <mergeCell ref="A201:B201"/>
    <mergeCell ref="C201:J201"/>
    <mergeCell ref="A202:J202"/>
    <mergeCell ref="A199:A200"/>
    <mergeCell ref="D199:F199"/>
    <mergeCell ref="G199:I199"/>
    <mergeCell ref="J199:J200"/>
    <mergeCell ref="D200:F200"/>
    <mergeCell ref="G200:I200"/>
    <mergeCell ref="A204:J204"/>
    <mergeCell ref="A205:C206"/>
    <mergeCell ref="D205:J206"/>
    <mergeCell ref="A207:B207"/>
    <mergeCell ref="C207:J207"/>
    <mergeCell ref="I230:J230"/>
    <mergeCell ref="I231:J231"/>
    <mergeCell ref="I232:J232"/>
    <mergeCell ref="I233:J233"/>
    <mergeCell ref="I222:J222"/>
    <mergeCell ref="A213:E213"/>
    <mergeCell ref="F213:G213"/>
    <mergeCell ref="A208:B208"/>
    <mergeCell ref="C208:J208"/>
    <mergeCell ref="A209:B209"/>
    <mergeCell ref="C209:J209"/>
    <mergeCell ref="H213:J213"/>
    <mergeCell ref="A214:B214"/>
    <mergeCell ref="C214:J214"/>
    <mergeCell ref="A210:B211"/>
    <mergeCell ref="C210:J211"/>
    <mergeCell ref="A212:E212"/>
    <mergeCell ref="F212:G212"/>
    <mergeCell ref="H212:J212"/>
    <mergeCell ref="C215:J215"/>
    <mergeCell ref="A216:J218"/>
    <mergeCell ref="A219:J219"/>
    <mergeCell ref="A221:C221"/>
    <mergeCell ref="I221:J221"/>
    <mergeCell ref="D220:E220"/>
    <mergeCell ref="F220:G220"/>
    <mergeCell ref="H220:J220"/>
    <mergeCell ref="A215:B215"/>
    <mergeCell ref="A223:C223"/>
    <mergeCell ref="I223:J223"/>
    <mergeCell ref="A224:C224"/>
    <mergeCell ref="I224:J224"/>
    <mergeCell ref="A225:C225"/>
    <mergeCell ref="I225:J225"/>
    <mergeCell ref="A226:C226"/>
    <mergeCell ref="I226:J226"/>
    <mergeCell ref="A227:C227"/>
    <mergeCell ref="I227:J227"/>
    <mergeCell ref="A228:C228"/>
    <mergeCell ref="A229:C229"/>
    <mergeCell ref="I228:J228"/>
    <mergeCell ref="I229:J229"/>
    <mergeCell ref="A230:C230"/>
    <mergeCell ref="A231:C231"/>
    <mergeCell ref="A234:C234"/>
    <mergeCell ref="A238:C238"/>
    <mergeCell ref="A235:C235"/>
    <mergeCell ref="A236:C236"/>
    <mergeCell ref="A232:C232"/>
    <mergeCell ref="A233:C233"/>
    <mergeCell ref="D238:J238"/>
    <mergeCell ref="C242:J242"/>
    <mergeCell ref="A240:C240"/>
    <mergeCell ref="D240:J240"/>
    <mergeCell ref="A241:B241"/>
    <mergeCell ref="C241:J241"/>
    <mergeCell ref="A243:B243"/>
    <mergeCell ref="C243:J243"/>
    <mergeCell ref="D178:G178"/>
    <mergeCell ref="D179:G179"/>
    <mergeCell ref="A188:C188"/>
    <mergeCell ref="A189:C189"/>
    <mergeCell ref="A193:C193"/>
    <mergeCell ref="A242:B242"/>
    <mergeCell ref="A195:C195"/>
    <mergeCell ref="I190:J190"/>
    <mergeCell ref="A194:C194"/>
    <mergeCell ref="I183:J183"/>
    <mergeCell ref="I184:J184"/>
    <mergeCell ref="I185:J185"/>
    <mergeCell ref="A192:C192"/>
    <mergeCell ref="A187:C187"/>
    <mergeCell ref="A184:C184"/>
    <mergeCell ref="A183:C183"/>
    <mergeCell ref="I195:J195"/>
    <mergeCell ref="I189:J189"/>
    <mergeCell ref="I191:J191"/>
    <mergeCell ref="I192:J192"/>
    <mergeCell ref="F181:G181"/>
    <mergeCell ref="I181:J181"/>
    <mergeCell ref="I193:J193"/>
    <mergeCell ref="I194:J194"/>
  </mergeCells>
  <conditionalFormatting sqref="D183:E195 G154:J154 G223:G235">
    <cfRule type="cellIs" priority="1" dxfId="0" operator="greaterThan" stopIfTrue="1">
      <formula>0</formula>
    </cfRule>
  </conditionalFormatting>
  <conditionalFormatting sqref="F183:H195">
    <cfRule type="cellIs" priority="2" dxfId="0" operator="lessThan" stopIfTrue="1">
      <formula>0</formula>
    </cfRule>
  </conditionalFormatting>
  <conditionalFormatting sqref="A192:C195">
    <cfRule type="cellIs" priority="3" dxfId="0" operator="notEqual" stopIfTrue="1">
      <formula>"da indicare"</formula>
    </cfRule>
  </conditionalFormatting>
  <conditionalFormatting sqref="F246:I246">
    <cfRule type="cellIs" priority="4" dxfId="0" operator="notEqual" stopIfTrue="1">
      <formula>"(x)"</formula>
    </cfRule>
  </conditionalFormatting>
  <printOptions/>
  <pageMargins left="0.4330708661417323" right="0" top="0.3937007874015748" bottom="0"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Foglio6">
    <tabColor indexed="14"/>
  </sheetPr>
  <dimension ref="A1:L165"/>
  <sheetViews>
    <sheetView workbookViewId="0" topLeftCell="A1">
      <selection activeCell="E4" sqref="E4:I4"/>
    </sheetView>
  </sheetViews>
  <sheetFormatPr defaultColWidth="9.140625" defaultRowHeight="12.75"/>
  <cols>
    <col min="2" max="2" width="7.140625" style="0" customWidth="1"/>
    <col min="3" max="3" width="5.140625" style="0" customWidth="1"/>
    <col min="4" max="4" width="10.7109375" style="0" bestFit="1" customWidth="1"/>
    <col min="6" max="6" width="5.7109375" style="0" customWidth="1"/>
    <col min="9" max="9" width="5.7109375" style="0" customWidth="1"/>
    <col min="12" max="12" width="7.8515625" style="0" customWidth="1"/>
  </cols>
  <sheetData>
    <row r="1" spans="1:12" ht="36" customHeight="1">
      <c r="A1" s="725" t="s">
        <v>140</v>
      </c>
      <c r="B1" s="726"/>
      <c r="C1" s="726"/>
      <c r="D1" s="726"/>
      <c r="E1" s="726"/>
      <c r="F1" s="726"/>
      <c r="G1" s="726"/>
      <c r="H1" s="726"/>
      <c r="I1" s="726"/>
      <c r="J1" s="723">
        <f>ROUND(J4+J7+J10+J13+J16+J19+J22+J25+J28+J31+J37+J40+J43+J46+J49+J52+J55+J58+J61+J64+J70+J73+J76+J79+J82+J85+J88+J91+J94+J97,2)</f>
        <v>0</v>
      </c>
      <c r="K1" s="724"/>
      <c r="L1" s="724"/>
    </row>
    <row r="2" spans="1:12" ht="36" customHeight="1">
      <c r="A2" s="727" t="s">
        <v>85</v>
      </c>
      <c r="B2" s="727"/>
      <c r="C2" s="727"/>
      <c r="D2" s="727"/>
      <c r="E2" s="727"/>
      <c r="F2" s="727"/>
      <c r="G2" s="727"/>
      <c r="H2" s="727"/>
      <c r="I2" s="727"/>
      <c r="J2" s="724"/>
      <c r="K2" s="724"/>
      <c r="L2" s="724"/>
    </row>
    <row r="3" spans="1:12" ht="9.75" customHeight="1">
      <c r="A3" s="84"/>
      <c r="B3" s="84"/>
      <c r="C3" s="84"/>
      <c r="D3" s="84"/>
      <c r="E3" s="84"/>
      <c r="F3" s="84"/>
      <c r="G3" s="84"/>
      <c r="H3" s="84"/>
      <c r="I3" s="84"/>
      <c r="J3" s="85"/>
      <c r="K3" s="85"/>
      <c r="L3" s="85"/>
    </row>
    <row r="4" spans="1:12" ht="34.5" customHeight="1">
      <c r="A4" s="717" t="s">
        <v>83</v>
      </c>
      <c r="B4" s="718"/>
      <c r="C4" s="718"/>
      <c r="D4" s="86">
        <v>1</v>
      </c>
      <c r="E4" s="719" t="str">
        <f>'P.01'!L4</f>
        <v>x</v>
      </c>
      <c r="F4" s="720"/>
      <c r="G4" s="720"/>
      <c r="H4" s="720"/>
      <c r="I4" s="720"/>
      <c r="J4" s="721">
        <f>ROUND(E5+K5,2)</f>
        <v>0</v>
      </c>
      <c r="K4" s="382"/>
      <c r="L4" s="382"/>
    </row>
    <row r="5" spans="1:12" ht="24" customHeight="1">
      <c r="A5" s="714" t="s">
        <v>45</v>
      </c>
      <c r="B5" s="715"/>
      <c r="C5" s="715"/>
      <c r="D5" s="715"/>
      <c r="E5" s="716">
        <f>ROUND('P.01'!I9,2)</f>
        <v>0</v>
      </c>
      <c r="F5" s="354"/>
      <c r="G5" s="88"/>
      <c r="H5" s="714" t="s">
        <v>97</v>
      </c>
      <c r="I5" s="715"/>
      <c r="J5" s="715"/>
      <c r="K5" s="716">
        <f>ROUND('P.01'!I13,2)</f>
        <v>0</v>
      </c>
      <c r="L5" s="354"/>
    </row>
    <row r="6" spans="1:12" ht="9.75" customHeight="1">
      <c r="A6" s="58"/>
      <c r="B6" s="58"/>
      <c r="C6" s="58"/>
      <c r="D6" s="58"/>
      <c r="E6" s="58"/>
      <c r="F6" s="58"/>
      <c r="G6" s="58"/>
      <c r="H6" s="58"/>
      <c r="I6" s="58"/>
      <c r="J6" s="58"/>
      <c r="K6" s="58"/>
      <c r="L6" s="58"/>
    </row>
    <row r="7" spans="1:12" ht="34.5" customHeight="1">
      <c r="A7" s="717" t="s">
        <v>83</v>
      </c>
      <c r="B7" s="718"/>
      <c r="C7" s="718"/>
      <c r="D7" s="86">
        <v>2</v>
      </c>
      <c r="E7" s="719" t="str">
        <f>'P.02'!L4</f>
        <v>x</v>
      </c>
      <c r="F7" s="720"/>
      <c r="G7" s="720"/>
      <c r="H7" s="720"/>
      <c r="I7" s="720"/>
      <c r="J7" s="721">
        <f>ROUND(E8+K8,2)</f>
        <v>0</v>
      </c>
      <c r="K7" s="382"/>
      <c r="L7" s="382"/>
    </row>
    <row r="8" spans="1:12" ht="24" customHeight="1">
      <c r="A8" s="714" t="s">
        <v>45</v>
      </c>
      <c r="B8" s="715"/>
      <c r="C8" s="715"/>
      <c r="D8" s="715"/>
      <c r="E8" s="716">
        <f>ROUND('P.02'!I9,2)</f>
        <v>0</v>
      </c>
      <c r="F8" s="354"/>
      <c r="G8" s="88"/>
      <c r="H8" s="714" t="s">
        <v>97</v>
      </c>
      <c r="I8" s="715"/>
      <c r="J8" s="715"/>
      <c r="K8" s="716">
        <f>ROUND('P.02'!I13,2)</f>
        <v>0</v>
      </c>
      <c r="L8" s="354"/>
    </row>
    <row r="9" spans="1:12" ht="9.75" customHeight="1">
      <c r="A9" s="58"/>
      <c r="B9" s="58"/>
      <c r="C9" s="58"/>
      <c r="D9" s="58"/>
      <c r="E9" s="58"/>
      <c r="F9" s="58"/>
      <c r="G9" s="58"/>
      <c r="H9" s="58"/>
      <c r="I9" s="58"/>
      <c r="J9" s="58"/>
      <c r="K9" s="58"/>
      <c r="L9" s="58"/>
    </row>
    <row r="10" spans="1:12" ht="34.5" customHeight="1">
      <c r="A10" s="717" t="s">
        <v>83</v>
      </c>
      <c r="B10" s="718"/>
      <c r="C10" s="718"/>
      <c r="D10" s="86">
        <v>3</v>
      </c>
      <c r="E10" s="719" t="str">
        <f>'P.03'!L4</f>
        <v>x</v>
      </c>
      <c r="F10" s="720"/>
      <c r="G10" s="720"/>
      <c r="H10" s="720"/>
      <c r="I10" s="720"/>
      <c r="J10" s="721">
        <f>ROUND(E11+K11,2)</f>
        <v>0</v>
      </c>
      <c r="K10" s="382"/>
      <c r="L10" s="382"/>
    </row>
    <row r="11" spans="1:12" ht="24" customHeight="1">
      <c r="A11" s="714" t="s">
        <v>45</v>
      </c>
      <c r="B11" s="715"/>
      <c r="C11" s="715"/>
      <c r="D11" s="715"/>
      <c r="E11" s="716">
        <f>ROUND('P.03'!I9,2)</f>
        <v>0</v>
      </c>
      <c r="F11" s="354"/>
      <c r="G11" s="88"/>
      <c r="H11" s="714" t="s">
        <v>97</v>
      </c>
      <c r="I11" s="715"/>
      <c r="J11" s="715"/>
      <c r="K11" s="716">
        <f>ROUND('P.03'!I13,2)</f>
        <v>0</v>
      </c>
      <c r="L11" s="354"/>
    </row>
    <row r="12" spans="1:12" ht="9.75" customHeight="1">
      <c r="A12" s="58"/>
      <c r="B12" s="58"/>
      <c r="C12" s="58"/>
      <c r="D12" s="58"/>
      <c r="E12" s="58"/>
      <c r="F12" s="58"/>
      <c r="G12" s="58"/>
      <c r="H12" s="58"/>
      <c r="I12" s="58"/>
      <c r="J12" s="58"/>
      <c r="K12" s="58"/>
      <c r="L12" s="58"/>
    </row>
    <row r="13" spans="1:12" ht="34.5" customHeight="1">
      <c r="A13" s="717" t="s">
        <v>83</v>
      </c>
      <c r="B13" s="718"/>
      <c r="C13" s="718"/>
      <c r="D13" s="86">
        <v>4</v>
      </c>
      <c r="E13" s="719" t="str">
        <f>'P.04'!L4</f>
        <v>x</v>
      </c>
      <c r="F13" s="720"/>
      <c r="G13" s="720"/>
      <c r="H13" s="720"/>
      <c r="I13" s="720"/>
      <c r="J13" s="721">
        <f>ROUND(E14+K14,2)</f>
        <v>0</v>
      </c>
      <c r="K13" s="382"/>
      <c r="L13" s="382"/>
    </row>
    <row r="14" spans="1:12" ht="24" customHeight="1">
      <c r="A14" s="714" t="s">
        <v>45</v>
      </c>
      <c r="B14" s="715"/>
      <c r="C14" s="715"/>
      <c r="D14" s="715"/>
      <c r="E14" s="716">
        <f>ROUND('P.04'!I9,2)</f>
        <v>0</v>
      </c>
      <c r="F14" s="354"/>
      <c r="G14" s="88"/>
      <c r="H14" s="714" t="s">
        <v>97</v>
      </c>
      <c r="I14" s="715"/>
      <c r="J14" s="715"/>
      <c r="K14" s="716">
        <f>ROUND('P.04'!I13,2)</f>
        <v>0</v>
      </c>
      <c r="L14" s="354"/>
    </row>
    <row r="15" spans="1:12" ht="9.75" customHeight="1">
      <c r="A15" s="58"/>
      <c r="B15" s="58"/>
      <c r="C15" s="58"/>
      <c r="D15" s="58"/>
      <c r="E15" s="58"/>
      <c r="F15" s="58"/>
      <c r="G15" s="58"/>
      <c r="H15" s="58"/>
      <c r="I15" s="58"/>
      <c r="J15" s="58"/>
      <c r="K15" s="58"/>
      <c r="L15" s="58"/>
    </row>
    <row r="16" spans="1:12" ht="34.5" customHeight="1">
      <c r="A16" s="717" t="s">
        <v>83</v>
      </c>
      <c r="B16" s="718"/>
      <c r="C16" s="718"/>
      <c r="D16" s="86">
        <v>5</v>
      </c>
      <c r="E16" s="719" t="str">
        <f>'P.05'!L4</f>
        <v>x</v>
      </c>
      <c r="F16" s="720"/>
      <c r="G16" s="720"/>
      <c r="H16" s="720"/>
      <c r="I16" s="720"/>
      <c r="J16" s="721">
        <f>ROUND(E17+K17,2)</f>
        <v>0</v>
      </c>
      <c r="K16" s="382"/>
      <c r="L16" s="382"/>
    </row>
    <row r="17" spans="1:12" ht="24" customHeight="1">
      <c r="A17" s="714" t="s">
        <v>45</v>
      </c>
      <c r="B17" s="715"/>
      <c r="C17" s="715"/>
      <c r="D17" s="715"/>
      <c r="E17" s="716">
        <f>ROUND('P.05'!I9,2)</f>
        <v>0</v>
      </c>
      <c r="F17" s="354"/>
      <c r="G17" s="89"/>
      <c r="H17" s="714" t="s">
        <v>97</v>
      </c>
      <c r="I17" s="715"/>
      <c r="J17" s="715"/>
      <c r="K17" s="716">
        <f>ROUND('P.05'!I13,2)</f>
        <v>0</v>
      </c>
      <c r="L17" s="354"/>
    </row>
    <row r="18" spans="1:12" ht="9.75" customHeight="1">
      <c r="A18" s="84"/>
      <c r="B18" s="84"/>
      <c r="C18" s="84"/>
      <c r="D18" s="84"/>
      <c r="E18" s="84"/>
      <c r="F18" s="84"/>
      <c r="G18" s="84"/>
      <c r="H18" s="84"/>
      <c r="I18" s="84"/>
      <c r="J18" s="85"/>
      <c r="K18" s="85"/>
      <c r="L18" s="85"/>
    </row>
    <row r="19" spans="1:12" ht="34.5" customHeight="1">
      <c r="A19" s="717" t="s">
        <v>83</v>
      </c>
      <c r="B19" s="718"/>
      <c r="C19" s="718"/>
      <c r="D19" s="86">
        <v>6</v>
      </c>
      <c r="E19" s="719" t="str">
        <f>'P.06'!L4</f>
        <v>x</v>
      </c>
      <c r="F19" s="720"/>
      <c r="G19" s="720"/>
      <c r="H19" s="720"/>
      <c r="I19" s="720"/>
      <c r="J19" s="721">
        <f>ROUND(E20+K20,2)</f>
        <v>0</v>
      </c>
      <c r="K19" s="382"/>
      <c r="L19" s="382"/>
    </row>
    <row r="20" spans="1:12" ht="24" customHeight="1">
      <c r="A20" s="714" t="s">
        <v>45</v>
      </c>
      <c r="B20" s="715"/>
      <c r="C20" s="715"/>
      <c r="D20" s="715"/>
      <c r="E20" s="716">
        <f>ROUND('P.06'!I9,2)</f>
        <v>0</v>
      </c>
      <c r="F20" s="354"/>
      <c r="G20" s="88"/>
      <c r="H20" s="714" t="s">
        <v>97</v>
      </c>
      <c r="I20" s="715"/>
      <c r="J20" s="715"/>
      <c r="K20" s="716">
        <f>ROUND('P.06'!I13,2)</f>
        <v>0</v>
      </c>
      <c r="L20" s="354"/>
    </row>
    <row r="21" spans="1:12" ht="9.75" customHeight="1">
      <c r="A21" s="58"/>
      <c r="B21" s="58"/>
      <c r="C21" s="58"/>
      <c r="D21" s="58"/>
      <c r="E21" s="58"/>
      <c r="F21" s="58"/>
      <c r="G21" s="58"/>
      <c r="H21" s="58"/>
      <c r="I21" s="58"/>
      <c r="J21" s="58"/>
      <c r="K21" s="58"/>
      <c r="L21" s="58"/>
    </row>
    <row r="22" spans="1:12" ht="34.5" customHeight="1">
      <c r="A22" s="717" t="s">
        <v>83</v>
      </c>
      <c r="B22" s="718"/>
      <c r="C22" s="718"/>
      <c r="D22" s="86">
        <v>7</v>
      </c>
      <c r="E22" s="719" t="str">
        <f>'P.07'!L4</f>
        <v>x</v>
      </c>
      <c r="F22" s="720"/>
      <c r="G22" s="720"/>
      <c r="H22" s="720"/>
      <c r="I22" s="720"/>
      <c r="J22" s="721">
        <f>ROUND(E23+K23,2)</f>
        <v>0</v>
      </c>
      <c r="K22" s="382"/>
      <c r="L22" s="382"/>
    </row>
    <row r="23" spans="1:12" ht="24" customHeight="1">
      <c r="A23" s="714" t="s">
        <v>45</v>
      </c>
      <c r="B23" s="715"/>
      <c r="C23" s="715"/>
      <c r="D23" s="715"/>
      <c r="E23" s="716">
        <f>ROUND('P.07'!I9,2)</f>
        <v>0</v>
      </c>
      <c r="F23" s="354"/>
      <c r="G23" s="88"/>
      <c r="H23" s="714" t="s">
        <v>97</v>
      </c>
      <c r="I23" s="715"/>
      <c r="J23" s="715"/>
      <c r="K23" s="716">
        <f>ROUND('P.07'!I13,2)</f>
        <v>0</v>
      </c>
      <c r="L23" s="354"/>
    </row>
    <row r="24" spans="1:12" ht="9.75" customHeight="1">
      <c r="A24" s="58"/>
      <c r="B24" s="58"/>
      <c r="C24" s="58"/>
      <c r="D24" s="58"/>
      <c r="E24" s="58"/>
      <c r="F24" s="58"/>
      <c r="G24" s="58"/>
      <c r="H24" s="58"/>
      <c r="I24" s="58"/>
      <c r="J24" s="58"/>
      <c r="K24" s="58"/>
      <c r="L24" s="58"/>
    </row>
    <row r="25" spans="1:12" ht="34.5" customHeight="1">
      <c r="A25" s="717" t="s">
        <v>83</v>
      </c>
      <c r="B25" s="718"/>
      <c r="C25" s="718"/>
      <c r="D25" s="86">
        <v>8</v>
      </c>
      <c r="E25" s="719" t="str">
        <f>'P.08'!L4</f>
        <v>x</v>
      </c>
      <c r="F25" s="720"/>
      <c r="G25" s="720"/>
      <c r="H25" s="720"/>
      <c r="I25" s="720"/>
      <c r="J25" s="721">
        <f>ROUND(E26+K26,2)</f>
        <v>0</v>
      </c>
      <c r="K25" s="382"/>
      <c r="L25" s="382"/>
    </row>
    <row r="26" spans="1:12" ht="24" customHeight="1">
      <c r="A26" s="714" t="s">
        <v>45</v>
      </c>
      <c r="B26" s="715"/>
      <c r="C26" s="715"/>
      <c r="D26" s="715"/>
      <c r="E26" s="716">
        <f>ROUND('P.08'!I9,2)</f>
        <v>0</v>
      </c>
      <c r="F26" s="354"/>
      <c r="G26" s="88"/>
      <c r="H26" s="714" t="s">
        <v>97</v>
      </c>
      <c r="I26" s="715"/>
      <c r="J26" s="715"/>
      <c r="K26" s="716">
        <f>ROUND('P.08'!I13,2)</f>
        <v>0</v>
      </c>
      <c r="L26" s="354"/>
    </row>
    <row r="27" spans="1:12" ht="9.75" customHeight="1">
      <c r="A27" s="58"/>
      <c r="B27" s="58"/>
      <c r="C27" s="58"/>
      <c r="D27" s="58"/>
      <c r="E27" s="58"/>
      <c r="F27" s="58"/>
      <c r="G27" s="58"/>
      <c r="H27" s="58"/>
      <c r="I27" s="58"/>
      <c r="J27" s="58"/>
      <c r="K27" s="58"/>
      <c r="L27" s="58"/>
    </row>
    <row r="28" spans="1:12" ht="34.5" customHeight="1">
      <c r="A28" s="717" t="s">
        <v>83</v>
      </c>
      <c r="B28" s="718"/>
      <c r="C28" s="718"/>
      <c r="D28" s="86">
        <v>9</v>
      </c>
      <c r="E28" s="719" t="str">
        <f>'P.09'!L4</f>
        <v>x</v>
      </c>
      <c r="F28" s="720"/>
      <c r="G28" s="720"/>
      <c r="H28" s="720"/>
      <c r="I28" s="720"/>
      <c r="J28" s="721">
        <f>ROUND(E29+K29,2)</f>
        <v>0</v>
      </c>
      <c r="K28" s="382"/>
      <c r="L28" s="382"/>
    </row>
    <row r="29" spans="1:12" ht="24" customHeight="1">
      <c r="A29" s="714" t="s">
        <v>45</v>
      </c>
      <c r="B29" s="715"/>
      <c r="C29" s="715"/>
      <c r="D29" s="715"/>
      <c r="E29" s="716">
        <f>ROUND('P.09'!I9,2)</f>
        <v>0</v>
      </c>
      <c r="F29" s="354"/>
      <c r="G29" s="88"/>
      <c r="H29" s="714" t="s">
        <v>97</v>
      </c>
      <c r="I29" s="715"/>
      <c r="J29" s="715"/>
      <c r="K29" s="716">
        <f>ROUND('P.09'!I13,2)</f>
        <v>0</v>
      </c>
      <c r="L29" s="354"/>
    </row>
    <row r="30" spans="1:12" ht="9.75" customHeight="1">
      <c r="A30" s="58"/>
      <c r="B30" s="58"/>
      <c r="C30" s="58"/>
      <c r="D30" s="58"/>
      <c r="E30" s="58"/>
      <c r="F30" s="58"/>
      <c r="G30" s="58"/>
      <c r="H30" s="58"/>
      <c r="I30" s="58"/>
      <c r="J30" s="58"/>
      <c r="K30" s="58"/>
      <c r="L30" s="58"/>
    </row>
    <row r="31" spans="1:12" ht="34.5" customHeight="1">
      <c r="A31" s="717" t="s">
        <v>83</v>
      </c>
      <c r="B31" s="718"/>
      <c r="C31" s="718"/>
      <c r="D31" s="86">
        <v>10</v>
      </c>
      <c r="E31" s="719" t="str">
        <f>'P.10'!L4</f>
        <v>x</v>
      </c>
      <c r="F31" s="720"/>
      <c r="G31" s="720"/>
      <c r="H31" s="720"/>
      <c r="I31" s="720"/>
      <c r="J31" s="721">
        <f>ROUND(E32+K32,2)</f>
        <v>0</v>
      </c>
      <c r="K31" s="382"/>
      <c r="L31" s="382"/>
    </row>
    <row r="32" spans="1:12" ht="24" customHeight="1">
      <c r="A32" s="714" t="s">
        <v>45</v>
      </c>
      <c r="B32" s="715"/>
      <c r="C32" s="715"/>
      <c r="D32" s="715"/>
      <c r="E32" s="716">
        <f>ROUND('P.10'!I9,2)</f>
        <v>0</v>
      </c>
      <c r="F32" s="354"/>
      <c r="G32" s="90"/>
      <c r="H32" s="714" t="s">
        <v>97</v>
      </c>
      <c r="I32" s="715"/>
      <c r="J32" s="715"/>
      <c r="K32" s="716">
        <f>ROUND('P.10'!I13,2)</f>
        <v>0</v>
      </c>
      <c r="L32" s="354"/>
    </row>
    <row r="33" spans="1:12" ht="4.5" customHeight="1">
      <c r="A33" s="84"/>
      <c r="B33" s="84"/>
      <c r="C33" s="84"/>
      <c r="D33" s="84"/>
      <c r="E33" s="84"/>
      <c r="F33" s="84"/>
      <c r="G33" s="84"/>
      <c r="H33" s="84"/>
      <c r="I33" s="84"/>
      <c r="J33" s="85"/>
      <c r="K33" s="85"/>
      <c r="L33" s="85"/>
    </row>
    <row r="34" spans="1:12" ht="36" customHeight="1">
      <c r="A34" s="728" t="s">
        <v>84</v>
      </c>
      <c r="B34" s="729"/>
      <c r="C34" s="729"/>
      <c r="D34" s="729"/>
      <c r="E34" s="729"/>
      <c r="F34" s="729"/>
      <c r="G34" s="729"/>
      <c r="H34" s="729"/>
      <c r="I34" s="729"/>
      <c r="J34" s="406"/>
      <c r="K34" s="406"/>
      <c r="L34" s="406"/>
    </row>
    <row r="35" spans="1:12" ht="36" customHeight="1">
      <c r="A35" s="727" t="s">
        <v>85</v>
      </c>
      <c r="B35" s="727"/>
      <c r="C35" s="727"/>
      <c r="D35" s="727"/>
      <c r="E35" s="727"/>
      <c r="F35" s="727"/>
      <c r="G35" s="727"/>
      <c r="H35" s="727"/>
      <c r="I35" s="727"/>
      <c r="J35" s="730"/>
      <c r="K35" s="730"/>
      <c r="L35" s="730"/>
    </row>
    <row r="36" spans="1:12" s="2" customFormat="1" ht="9.75" customHeight="1">
      <c r="A36" s="95"/>
      <c r="B36" s="95"/>
      <c r="C36" s="95"/>
      <c r="D36" s="95"/>
      <c r="E36" s="95"/>
      <c r="F36" s="95"/>
      <c r="G36" s="95"/>
      <c r="H36" s="95"/>
      <c r="I36" s="95"/>
      <c r="J36" s="96"/>
      <c r="K36" s="96"/>
      <c r="L36" s="96"/>
    </row>
    <row r="37" spans="1:12" ht="34.5" customHeight="1">
      <c r="A37" s="717" t="s">
        <v>83</v>
      </c>
      <c r="B37" s="718"/>
      <c r="C37" s="718"/>
      <c r="D37" s="86">
        <v>11</v>
      </c>
      <c r="E37" s="719" t="str">
        <f>'P.11'!L4</f>
        <v>x</v>
      </c>
      <c r="F37" s="720"/>
      <c r="G37" s="720"/>
      <c r="H37" s="720"/>
      <c r="I37" s="720"/>
      <c r="J37" s="721">
        <f>ROUND(E38+K38,2)</f>
        <v>0</v>
      </c>
      <c r="K37" s="382"/>
      <c r="L37" s="382"/>
    </row>
    <row r="38" spans="1:12" ht="24" customHeight="1">
      <c r="A38" s="714" t="s">
        <v>45</v>
      </c>
      <c r="B38" s="715"/>
      <c r="C38" s="715"/>
      <c r="D38" s="715"/>
      <c r="E38" s="716">
        <f>ROUND('P.11'!I9,2)</f>
        <v>0</v>
      </c>
      <c r="F38" s="354"/>
      <c r="G38" s="88"/>
      <c r="H38" s="714" t="s">
        <v>97</v>
      </c>
      <c r="I38" s="715"/>
      <c r="J38" s="715"/>
      <c r="K38" s="716">
        <f>ROUND('P.11'!I13,2)</f>
        <v>0</v>
      </c>
      <c r="L38" s="354"/>
    </row>
    <row r="39" spans="1:12" ht="9.75" customHeight="1">
      <c r="A39" s="58"/>
      <c r="B39" s="58"/>
      <c r="C39" s="58"/>
      <c r="D39" s="58"/>
      <c r="E39" s="58"/>
      <c r="F39" s="58"/>
      <c r="G39" s="58"/>
      <c r="H39" s="58"/>
      <c r="I39" s="58"/>
      <c r="J39" s="58"/>
      <c r="K39" s="58"/>
      <c r="L39" s="58"/>
    </row>
    <row r="40" spans="1:12" ht="34.5" customHeight="1">
      <c r="A40" s="717" t="s">
        <v>83</v>
      </c>
      <c r="B40" s="718"/>
      <c r="C40" s="718"/>
      <c r="D40" s="86">
        <v>12</v>
      </c>
      <c r="E40" s="719" t="str">
        <f>'P.12'!L4</f>
        <v>x</v>
      </c>
      <c r="F40" s="720"/>
      <c r="G40" s="720"/>
      <c r="H40" s="720"/>
      <c r="I40" s="720"/>
      <c r="J40" s="721">
        <f>ROUND(E41+K41,2)</f>
        <v>0</v>
      </c>
      <c r="K40" s="382"/>
      <c r="L40" s="382"/>
    </row>
    <row r="41" spans="1:12" ht="24" customHeight="1">
      <c r="A41" s="714" t="s">
        <v>45</v>
      </c>
      <c r="B41" s="715"/>
      <c r="C41" s="715"/>
      <c r="D41" s="715"/>
      <c r="E41" s="716">
        <f>ROUND('P.12'!I9,2)</f>
        <v>0</v>
      </c>
      <c r="F41" s="354"/>
      <c r="G41" s="90"/>
      <c r="H41" s="714" t="s">
        <v>97</v>
      </c>
      <c r="I41" s="715"/>
      <c r="J41" s="715"/>
      <c r="K41" s="716">
        <f>ROUND('P.12'!I13,2)</f>
        <v>0</v>
      </c>
      <c r="L41" s="354"/>
    </row>
    <row r="42" spans="1:12" ht="9.75" customHeight="1">
      <c r="A42" s="91"/>
      <c r="B42" s="92"/>
      <c r="C42" s="92"/>
      <c r="D42" s="92"/>
      <c r="E42" s="92"/>
      <c r="F42" s="92"/>
      <c r="G42" s="92"/>
      <c r="H42" s="92"/>
      <c r="I42" s="92"/>
      <c r="J42" s="93"/>
      <c r="K42" s="93"/>
      <c r="L42" s="94"/>
    </row>
    <row r="43" spans="1:12" ht="34.5" customHeight="1">
      <c r="A43" s="717" t="s">
        <v>83</v>
      </c>
      <c r="B43" s="718"/>
      <c r="C43" s="718"/>
      <c r="D43" s="86">
        <v>13</v>
      </c>
      <c r="E43" s="719" t="str">
        <f>'P.13'!L4</f>
        <v>x</v>
      </c>
      <c r="F43" s="720"/>
      <c r="G43" s="720"/>
      <c r="H43" s="720"/>
      <c r="I43" s="720"/>
      <c r="J43" s="721">
        <f>ROUND(E44+K44,2)</f>
        <v>0</v>
      </c>
      <c r="K43" s="382"/>
      <c r="L43" s="382"/>
    </row>
    <row r="44" spans="1:12" ht="24" customHeight="1">
      <c r="A44" s="714" t="s">
        <v>45</v>
      </c>
      <c r="B44" s="715"/>
      <c r="C44" s="715"/>
      <c r="D44" s="715"/>
      <c r="E44" s="716">
        <f>ROUND('P.13'!I9,2)</f>
        <v>0</v>
      </c>
      <c r="F44" s="354"/>
      <c r="G44" s="88"/>
      <c r="H44" s="714" t="s">
        <v>97</v>
      </c>
      <c r="I44" s="715"/>
      <c r="J44" s="715"/>
      <c r="K44" s="716">
        <f>ROUND('P.13'!I13,2)</f>
        <v>0</v>
      </c>
      <c r="L44" s="354"/>
    </row>
    <row r="45" spans="1:12" ht="9.75" customHeight="1">
      <c r="A45" s="58"/>
      <c r="B45" s="58"/>
      <c r="C45" s="58"/>
      <c r="D45" s="58"/>
      <c r="E45" s="58"/>
      <c r="F45" s="58"/>
      <c r="G45" s="58"/>
      <c r="H45" s="58"/>
      <c r="I45" s="58"/>
      <c r="J45" s="58"/>
      <c r="K45" s="58"/>
      <c r="L45" s="58"/>
    </row>
    <row r="46" spans="1:12" ht="34.5" customHeight="1">
      <c r="A46" s="717" t="s">
        <v>83</v>
      </c>
      <c r="B46" s="718"/>
      <c r="C46" s="718"/>
      <c r="D46" s="86">
        <v>14</v>
      </c>
      <c r="E46" s="719" t="str">
        <f>'P.14'!L4</f>
        <v>x</v>
      </c>
      <c r="F46" s="720"/>
      <c r="G46" s="720"/>
      <c r="H46" s="720"/>
      <c r="I46" s="720"/>
      <c r="J46" s="721">
        <f>ROUND(E47+K47,2)</f>
        <v>0</v>
      </c>
      <c r="K46" s="382"/>
      <c r="L46" s="382"/>
    </row>
    <row r="47" spans="1:12" ht="24" customHeight="1">
      <c r="A47" s="714" t="s">
        <v>45</v>
      </c>
      <c r="B47" s="715"/>
      <c r="C47" s="715"/>
      <c r="D47" s="715"/>
      <c r="E47" s="716">
        <f>ROUND('P.14'!I9,2)</f>
        <v>0</v>
      </c>
      <c r="F47" s="354"/>
      <c r="G47" s="88"/>
      <c r="H47" s="714" t="s">
        <v>97</v>
      </c>
      <c r="I47" s="715"/>
      <c r="J47" s="715"/>
      <c r="K47" s="716">
        <f>ROUND('P.14'!I13,2)</f>
        <v>0</v>
      </c>
      <c r="L47" s="354"/>
    </row>
    <row r="48" spans="1:12" ht="9.75" customHeight="1">
      <c r="A48" s="58"/>
      <c r="B48" s="58"/>
      <c r="C48" s="58"/>
      <c r="D48" s="58"/>
      <c r="E48" s="58"/>
      <c r="F48" s="58"/>
      <c r="G48" s="58"/>
      <c r="H48" s="58"/>
      <c r="I48" s="58"/>
      <c r="J48" s="58"/>
      <c r="K48" s="58"/>
      <c r="L48" s="58"/>
    </row>
    <row r="49" spans="1:12" ht="34.5" customHeight="1">
      <c r="A49" s="717" t="s">
        <v>83</v>
      </c>
      <c r="B49" s="718"/>
      <c r="C49" s="718"/>
      <c r="D49" s="86">
        <v>15</v>
      </c>
      <c r="E49" s="719" t="str">
        <f>'P.15'!L4</f>
        <v>x</v>
      </c>
      <c r="F49" s="720"/>
      <c r="G49" s="720"/>
      <c r="H49" s="720"/>
      <c r="I49" s="720"/>
      <c r="J49" s="721">
        <f>ROUND(E50+K50,2)</f>
        <v>0</v>
      </c>
      <c r="K49" s="382"/>
      <c r="L49" s="382"/>
    </row>
    <row r="50" spans="1:12" ht="24" customHeight="1">
      <c r="A50" s="714" t="s">
        <v>45</v>
      </c>
      <c r="B50" s="715"/>
      <c r="C50" s="715"/>
      <c r="D50" s="715"/>
      <c r="E50" s="716">
        <f>ROUND('P.15'!I9,2)</f>
        <v>0</v>
      </c>
      <c r="F50" s="354"/>
      <c r="G50" s="90"/>
      <c r="H50" s="714" t="s">
        <v>97</v>
      </c>
      <c r="I50" s="715"/>
      <c r="J50" s="715"/>
      <c r="K50" s="716">
        <f>ROUND('P.15'!I13,2)</f>
        <v>0</v>
      </c>
      <c r="L50" s="354"/>
    </row>
    <row r="51" spans="1:12" ht="9.75" customHeight="1">
      <c r="A51" s="84"/>
      <c r="B51" s="84"/>
      <c r="C51" s="84"/>
      <c r="D51" s="84"/>
      <c r="E51" s="84"/>
      <c r="F51" s="84"/>
      <c r="G51" s="84"/>
      <c r="H51" s="84"/>
      <c r="I51" s="84"/>
      <c r="J51" s="85"/>
      <c r="K51" s="85"/>
      <c r="L51" s="85"/>
    </row>
    <row r="52" spans="1:12" ht="34.5" customHeight="1">
      <c r="A52" s="717" t="s">
        <v>83</v>
      </c>
      <c r="B52" s="718"/>
      <c r="C52" s="718"/>
      <c r="D52" s="86">
        <v>16</v>
      </c>
      <c r="E52" s="719" t="str">
        <f>'P.16'!L4</f>
        <v>x</v>
      </c>
      <c r="F52" s="720"/>
      <c r="G52" s="720"/>
      <c r="H52" s="720"/>
      <c r="I52" s="720"/>
      <c r="J52" s="721">
        <f>ROUND(E53+K53,2)</f>
        <v>0</v>
      </c>
      <c r="K52" s="382"/>
      <c r="L52" s="382"/>
    </row>
    <row r="53" spans="1:12" ht="24" customHeight="1">
      <c r="A53" s="714" t="s">
        <v>45</v>
      </c>
      <c r="B53" s="715"/>
      <c r="C53" s="715"/>
      <c r="D53" s="715"/>
      <c r="E53" s="716">
        <f>ROUND('P.16'!I9,2)</f>
        <v>0</v>
      </c>
      <c r="F53" s="354"/>
      <c r="G53" s="88"/>
      <c r="H53" s="714" t="s">
        <v>97</v>
      </c>
      <c r="I53" s="715"/>
      <c r="J53" s="715"/>
      <c r="K53" s="716">
        <f>ROUND('P.16'!I13,2)</f>
        <v>0</v>
      </c>
      <c r="L53" s="354"/>
    </row>
    <row r="54" spans="1:12" ht="9.75" customHeight="1">
      <c r="A54" s="58"/>
      <c r="B54" s="58"/>
      <c r="C54" s="58"/>
      <c r="D54" s="58"/>
      <c r="E54" s="58"/>
      <c r="F54" s="58"/>
      <c r="G54" s="58"/>
      <c r="H54" s="58"/>
      <c r="I54" s="58"/>
      <c r="J54" s="58"/>
      <c r="K54" s="58"/>
      <c r="L54" s="58"/>
    </row>
    <row r="55" spans="1:12" ht="34.5" customHeight="1">
      <c r="A55" s="717" t="s">
        <v>83</v>
      </c>
      <c r="B55" s="718"/>
      <c r="C55" s="718"/>
      <c r="D55" s="86">
        <v>17</v>
      </c>
      <c r="E55" s="719" t="str">
        <f>'P.17'!L4</f>
        <v>x</v>
      </c>
      <c r="F55" s="720"/>
      <c r="G55" s="720"/>
      <c r="H55" s="720"/>
      <c r="I55" s="720"/>
      <c r="J55" s="721">
        <f>ROUND(E56+K56,2)</f>
        <v>0</v>
      </c>
      <c r="K55" s="382"/>
      <c r="L55" s="382"/>
    </row>
    <row r="56" spans="1:12" ht="24" customHeight="1">
      <c r="A56" s="714" t="s">
        <v>45</v>
      </c>
      <c r="B56" s="715"/>
      <c r="C56" s="715"/>
      <c r="D56" s="715"/>
      <c r="E56" s="716">
        <f>ROUND('P.17'!I9,2)</f>
        <v>0</v>
      </c>
      <c r="F56" s="354"/>
      <c r="G56" s="88"/>
      <c r="H56" s="714" t="s">
        <v>97</v>
      </c>
      <c r="I56" s="715"/>
      <c r="J56" s="715"/>
      <c r="K56" s="716">
        <f>ROUND('P.17'!I13,2)</f>
        <v>0</v>
      </c>
      <c r="L56" s="354"/>
    </row>
    <row r="57" spans="1:12" ht="9.75" customHeight="1">
      <c r="A57" s="58"/>
      <c r="B57" s="58"/>
      <c r="C57" s="58"/>
      <c r="D57" s="58"/>
      <c r="E57" s="58"/>
      <c r="F57" s="58"/>
      <c r="G57" s="58"/>
      <c r="H57" s="58"/>
      <c r="I57" s="58"/>
      <c r="J57" s="58"/>
      <c r="K57" s="58"/>
      <c r="L57" s="58"/>
    </row>
    <row r="58" spans="1:12" ht="34.5" customHeight="1">
      <c r="A58" s="717" t="s">
        <v>83</v>
      </c>
      <c r="B58" s="718"/>
      <c r="C58" s="718"/>
      <c r="D58" s="86">
        <v>18</v>
      </c>
      <c r="E58" s="719" t="str">
        <f>'P.18'!L4</f>
        <v>x</v>
      </c>
      <c r="F58" s="720"/>
      <c r="G58" s="720"/>
      <c r="H58" s="720"/>
      <c r="I58" s="720"/>
      <c r="J58" s="721">
        <f>ROUND(E59+K59,2)</f>
        <v>0</v>
      </c>
      <c r="K58" s="382"/>
      <c r="L58" s="382"/>
    </row>
    <row r="59" spans="1:12" ht="24" customHeight="1">
      <c r="A59" s="714" t="s">
        <v>45</v>
      </c>
      <c r="B59" s="715"/>
      <c r="C59" s="715"/>
      <c r="D59" s="715"/>
      <c r="E59" s="716">
        <f>ROUND('P.18'!I9,2)</f>
        <v>0</v>
      </c>
      <c r="F59" s="354"/>
      <c r="G59" s="88"/>
      <c r="H59" s="714" t="s">
        <v>97</v>
      </c>
      <c r="I59" s="715"/>
      <c r="J59" s="715"/>
      <c r="K59" s="716">
        <f>ROUND('P.18'!I13,2)</f>
        <v>0</v>
      </c>
      <c r="L59" s="354"/>
    </row>
    <row r="60" spans="1:12" ht="9.75" customHeight="1">
      <c r="A60" s="58"/>
      <c r="B60" s="58"/>
      <c r="C60" s="58"/>
      <c r="D60" s="58"/>
      <c r="E60" s="58"/>
      <c r="F60" s="58"/>
      <c r="G60" s="58"/>
      <c r="H60" s="58"/>
      <c r="I60" s="58"/>
      <c r="J60" s="58"/>
      <c r="K60" s="58"/>
      <c r="L60" s="58"/>
    </row>
    <row r="61" spans="1:12" ht="34.5" customHeight="1">
      <c r="A61" s="717" t="s">
        <v>83</v>
      </c>
      <c r="B61" s="718"/>
      <c r="C61" s="718"/>
      <c r="D61" s="86">
        <v>19</v>
      </c>
      <c r="E61" s="719" t="str">
        <f>'P.19'!L4</f>
        <v>x</v>
      </c>
      <c r="F61" s="720"/>
      <c r="G61" s="720"/>
      <c r="H61" s="720"/>
      <c r="I61" s="720"/>
      <c r="J61" s="721">
        <f>ROUND(E62+K62,2)</f>
        <v>0</v>
      </c>
      <c r="K61" s="382"/>
      <c r="L61" s="382"/>
    </row>
    <row r="62" spans="1:12" ht="24" customHeight="1">
      <c r="A62" s="714" t="s">
        <v>45</v>
      </c>
      <c r="B62" s="715"/>
      <c r="C62" s="715"/>
      <c r="D62" s="715"/>
      <c r="E62" s="716">
        <f>ROUND('P.19'!I9,2)</f>
        <v>0</v>
      </c>
      <c r="F62" s="354"/>
      <c r="G62" s="88"/>
      <c r="H62" s="714" t="s">
        <v>97</v>
      </c>
      <c r="I62" s="715"/>
      <c r="J62" s="715"/>
      <c r="K62" s="716">
        <f>ROUND('P.19'!I13,2)</f>
        <v>0</v>
      </c>
      <c r="L62" s="354"/>
    </row>
    <row r="63" spans="1:12" ht="9.75" customHeight="1">
      <c r="A63" s="58"/>
      <c r="B63" s="58"/>
      <c r="C63" s="58"/>
      <c r="D63" s="58"/>
      <c r="E63" s="58"/>
      <c r="F63" s="58"/>
      <c r="G63" s="58"/>
      <c r="H63" s="58"/>
      <c r="I63" s="58"/>
      <c r="J63" s="58"/>
      <c r="K63" s="58"/>
      <c r="L63" s="58"/>
    </row>
    <row r="64" spans="1:12" ht="34.5" customHeight="1">
      <c r="A64" s="717" t="s">
        <v>83</v>
      </c>
      <c r="B64" s="718"/>
      <c r="C64" s="718"/>
      <c r="D64" s="86">
        <v>20</v>
      </c>
      <c r="E64" s="719" t="str">
        <f>'P.20'!L4</f>
        <v>x</v>
      </c>
      <c r="F64" s="720"/>
      <c r="G64" s="720"/>
      <c r="H64" s="720"/>
      <c r="I64" s="720"/>
      <c r="J64" s="721">
        <f>ROUND(E65+K65,2)</f>
        <v>0</v>
      </c>
      <c r="K64" s="382"/>
      <c r="L64" s="382"/>
    </row>
    <row r="65" spans="1:12" ht="24" customHeight="1">
      <c r="A65" s="714" t="s">
        <v>45</v>
      </c>
      <c r="B65" s="715"/>
      <c r="C65" s="715"/>
      <c r="D65" s="715"/>
      <c r="E65" s="716">
        <f>ROUND('P.20'!I9,2)</f>
        <v>0</v>
      </c>
      <c r="F65" s="354"/>
      <c r="G65" s="88"/>
      <c r="H65" s="714" t="s">
        <v>97</v>
      </c>
      <c r="I65" s="715"/>
      <c r="J65" s="715"/>
      <c r="K65" s="716">
        <f>ROUND('P.20'!I13,2)</f>
        <v>0</v>
      </c>
      <c r="L65" s="354"/>
    </row>
    <row r="66" spans="1:12" ht="9.75" customHeight="1">
      <c r="A66" s="82"/>
      <c r="B66" s="82"/>
      <c r="C66" s="82"/>
      <c r="D66" s="82"/>
      <c r="E66" s="82"/>
      <c r="F66" s="82"/>
      <c r="G66" s="82"/>
      <c r="H66" s="82"/>
      <c r="I66" s="82"/>
      <c r="J66" s="82"/>
      <c r="K66" s="82"/>
      <c r="L66" s="82"/>
    </row>
    <row r="67" spans="1:12" ht="36" customHeight="1">
      <c r="A67" s="731" t="s">
        <v>84</v>
      </c>
      <c r="B67" s="732"/>
      <c r="C67" s="732"/>
      <c r="D67" s="732"/>
      <c r="E67" s="732"/>
      <c r="F67" s="732"/>
      <c r="G67" s="732"/>
      <c r="H67" s="732"/>
      <c r="I67" s="732"/>
      <c r="J67" s="461"/>
      <c r="K67" s="461"/>
      <c r="L67" s="733"/>
    </row>
    <row r="68" spans="1:12" ht="36" customHeight="1">
      <c r="A68" s="734" t="s">
        <v>85</v>
      </c>
      <c r="B68" s="735"/>
      <c r="C68" s="735"/>
      <c r="D68" s="735"/>
      <c r="E68" s="735"/>
      <c r="F68" s="735"/>
      <c r="G68" s="735"/>
      <c r="H68" s="735"/>
      <c r="I68" s="735"/>
      <c r="J68" s="736"/>
      <c r="K68" s="736"/>
      <c r="L68" s="737"/>
    </row>
    <row r="69" spans="1:12" ht="5.25" customHeight="1">
      <c r="A69" s="84"/>
      <c r="B69" s="84"/>
      <c r="C69" s="84"/>
      <c r="D69" s="84"/>
      <c r="E69" s="84"/>
      <c r="F69" s="84"/>
      <c r="G69" s="84"/>
      <c r="H69" s="84"/>
      <c r="I69" s="84"/>
      <c r="J69" s="85"/>
      <c r="K69" s="85"/>
      <c r="L69" s="85"/>
    </row>
    <row r="70" spans="1:12" ht="33" customHeight="1">
      <c r="A70" s="717" t="s">
        <v>83</v>
      </c>
      <c r="B70" s="718"/>
      <c r="C70" s="718"/>
      <c r="D70" s="86">
        <v>21</v>
      </c>
      <c r="E70" s="719" t="str">
        <f>'P.21'!L4</f>
        <v>x</v>
      </c>
      <c r="F70" s="720"/>
      <c r="G70" s="720"/>
      <c r="H70" s="720"/>
      <c r="I70" s="720"/>
      <c r="J70" s="721">
        <f>ROUND(E71+K71,2)</f>
        <v>0</v>
      </c>
      <c r="K70" s="382"/>
      <c r="L70" s="382"/>
    </row>
    <row r="71" spans="1:12" ht="24" customHeight="1">
      <c r="A71" s="714" t="s">
        <v>45</v>
      </c>
      <c r="B71" s="715"/>
      <c r="C71" s="715"/>
      <c r="D71" s="715"/>
      <c r="E71" s="716">
        <f>ROUND('P.21'!I9,2)</f>
        <v>0</v>
      </c>
      <c r="F71" s="354"/>
      <c r="G71" s="88"/>
      <c r="H71" s="714" t="s">
        <v>97</v>
      </c>
      <c r="I71" s="715"/>
      <c r="J71" s="715"/>
      <c r="K71" s="716">
        <f>ROUND('P.21'!I13,2)</f>
        <v>0</v>
      </c>
      <c r="L71" s="354"/>
    </row>
    <row r="72" spans="1:12" ht="9.75" customHeight="1">
      <c r="A72" s="58"/>
      <c r="B72" s="58"/>
      <c r="C72" s="58"/>
      <c r="D72" s="58"/>
      <c r="E72" s="58"/>
      <c r="F72" s="58"/>
      <c r="G72" s="58"/>
      <c r="H72" s="58"/>
      <c r="I72" s="58"/>
      <c r="J72" s="58"/>
      <c r="K72" s="58"/>
      <c r="L72" s="58"/>
    </row>
    <row r="73" spans="1:12" ht="33" customHeight="1">
      <c r="A73" s="717" t="s">
        <v>83</v>
      </c>
      <c r="B73" s="718"/>
      <c r="C73" s="718"/>
      <c r="D73" s="86">
        <v>22</v>
      </c>
      <c r="E73" s="719" t="str">
        <f>'P.22'!L4</f>
        <v>x</v>
      </c>
      <c r="F73" s="720"/>
      <c r="G73" s="720"/>
      <c r="H73" s="720"/>
      <c r="I73" s="720"/>
      <c r="J73" s="721">
        <f>ROUND(E74+K74,2)</f>
        <v>0</v>
      </c>
      <c r="K73" s="382"/>
      <c r="L73" s="382"/>
    </row>
    <row r="74" spans="1:12" ht="24" customHeight="1">
      <c r="A74" s="714" t="s">
        <v>45</v>
      </c>
      <c r="B74" s="715"/>
      <c r="C74" s="715"/>
      <c r="D74" s="715"/>
      <c r="E74" s="716">
        <f>ROUND('P.22'!I9,2)</f>
        <v>0</v>
      </c>
      <c r="F74" s="354"/>
      <c r="G74" s="88"/>
      <c r="H74" s="714" t="s">
        <v>97</v>
      </c>
      <c r="I74" s="715"/>
      <c r="J74" s="715"/>
      <c r="K74" s="716">
        <f>ROUND('P.22'!I13,2)</f>
        <v>0</v>
      </c>
      <c r="L74" s="354"/>
    </row>
    <row r="75" spans="1:12" ht="9.75" customHeight="1">
      <c r="A75" s="58"/>
      <c r="B75" s="58"/>
      <c r="C75" s="58"/>
      <c r="D75" s="58"/>
      <c r="E75" s="58"/>
      <c r="F75" s="58"/>
      <c r="G75" s="58"/>
      <c r="H75" s="58"/>
      <c r="I75" s="58"/>
      <c r="J75" s="58"/>
      <c r="K75" s="58"/>
      <c r="L75" s="58"/>
    </row>
    <row r="76" spans="1:12" ht="33" customHeight="1">
      <c r="A76" s="717" t="s">
        <v>83</v>
      </c>
      <c r="B76" s="718"/>
      <c r="C76" s="718"/>
      <c r="D76" s="86">
        <v>23</v>
      </c>
      <c r="E76" s="719" t="str">
        <f>'P.23'!L4</f>
        <v>x</v>
      </c>
      <c r="F76" s="720"/>
      <c r="G76" s="720"/>
      <c r="H76" s="720"/>
      <c r="I76" s="720"/>
      <c r="J76" s="721">
        <f>ROUND(E77+K77,2)</f>
        <v>0</v>
      </c>
      <c r="K76" s="382"/>
      <c r="L76" s="382"/>
    </row>
    <row r="77" spans="1:12" ht="24" customHeight="1">
      <c r="A77" s="714" t="s">
        <v>45</v>
      </c>
      <c r="B77" s="715"/>
      <c r="C77" s="715"/>
      <c r="D77" s="715"/>
      <c r="E77" s="716">
        <f>ROUND('P.23'!I9,2)</f>
        <v>0</v>
      </c>
      <c r="F77" s="354"/>
      <c r="G77" s="88"/>
      <c r="H77" s="714" t="s">
        <v>97</v>
      </c>
      <c r="I77" s="715"/>
      <c r="J77" s="715"/>
      <c r="K77" s="716">
        <f>ROUND('P.23'!I13,2)</f>
        <v>0</v>
      </c>
      <c r="L77" s="354"/>
    </row>
    <row r="78" spans="1:12" ht="9.75" customHeight="1">
      <c r="A78" s="58"/>
      <c r="B78" s="58"/>
      <c r="C78" s="58"/>
      <c r="D78" s="58"/>
      <c r="E78" s="58"/>
      <c r="F78" s="58"/>
      <c r="G78" s="58"/>
      <c r="H78" s="58"/>
      <c r="I78" s="58"/>
      <c r="J78" s="58"/>
      <c r="K78" s="58"/>
      <c r="L78" s="58"/>
    </row>
    <row r="79" spans="1:12" ht="33" customHeight="1">
      <c r="A79" s="717" t="s">
        <v>83</v>
      </c>
      <c r="B79" s="718"/>
      <c r="C79" s="718"/>
      <c r="D79" s="86">
        <v>24</v>
      </c>
      <c r="E79" s="719" t="str">
        <f>'P.24'!L4</f>
        <v>x</v>
      </c>
      <c r="F79" s="720"/>
      <c r="G79" s="720"/>
      <c r="H79" s="720"/>
      <c r="I79" s="720"/>
      <c r="J79" s="721">
        <f>ROUND(E80+K80,2)</f>
        <v>0</v>
      </c>
      <c r="K79" s="382"/>
      <c r="L79" s="382"/>
    </row>
    <row r="80" spans="1:12" ht="24" customHeight="1">
      <c r="A80" s="714" t="s">
        <v>45</v>
      </c>
      <c r="B80" s="715"/>
      <c r="C80" s="715"/>
      <c r="D80" s="715"/>
      <c r="E80" s="716">
        <f>ROUND('P.24'!I9,2)</f>
        <v>0</v>
      </c>
      <c r="F80" s="354"/>
      <c r="G80" s="88"/>
      <c r="H80" s="714" t="s">
        <v>97</v>
      </c>
      <c r="I80" s="715"/>
      <c r="J80" s="715"/>
      <c r="K80" s="716">
        <f>ROUND('P.24'!I13,2)</f>
        <v>0</v>
      </c>
      <c r="L80" s="354"/>
    </row>
    <row r="81" spans="1:12" ht="9.75" customHeight="1">
      <c r="A81" s="58"/>
      <c r="B81" s="58"/>
      <c r="C81" s="58"/>
      <c r="D81" s="58"/>
      <c r="E81" s="58"/>
      <c r="F81" s="58"/>
      <c r="G81" s="58"/>
      <c r="H81" s="58"/>
      <c r="I81" s="58"/>
      <c r="J81" s="58"/>
      <c r="K81" s="58"/>
      <c r="L81" s="58"/>
    </row>
    <row r="82" spans="1:12" ht="33" customHeight="1">
      <c r="A82" s="717" t="s">
        <v>83</v>
      </c>
      <c r="B82" s="718"/>
      <c r="C82" s="718"/>
      <c r="D82" s="86">
        <v>25</v>
      </c>
      <c r="E82" s="719" t="str">
        <f>'P.25'!L4</f>
        <v>x</v>
      </c>
      <c r="F82" s="720"/>
      <c r="G82" s="720"/>
      <c r="H82" s="720"/>
      <c r="I82" s="720"/>
      <c r="J82" s="721">
        <f>ROUND(E83+K83,2)</f>
        <v>0</v>
      </c>
      <c r="K82" s="382"/>
      <c r="L82" s="382"/>
    </row>
    <row r="83" spans="1:12" ht="24" customHeight="1">
      <c r="A83" s="714" t="s">
        <v>45</v>
      </c>
      <c r="B83" s="715"/>
      <c r="C83" s="715"/>
      <c r="D83" s="715"/>
      <c r="E83" s="716">
        <f>ROUND('P.25'!I9,2)</f>
        <v>0</v>
      </c>
      <c r="F83" s="354"/>
      <c r="G83" s="90"/>
      <c r="H83" s="714" t="s">
        <v>97</v>
      </c>
      <c r="I83" s="715"/>
      <c r="J83" s="715"/>
      <c r="K83" s="716">
        <f>ROUND('P.25'!I13,2)</f>
        <v>0</v>
      </c>
      <c r="L83" s="354"/>
    </row>
    <row r="84" spans="1:12" ht="9.75" customHeight="1">
      <c r="A84" s="84"/>
      <c r="B84" s="84"/>
      <c r="C84" s="84"/>
      <c r="D84" s="84"/>
      <c r="E84" s="84"/>
      <c r="F84" s="84"/>
      <c r="G84" s="84"/>
      <c r="H84" s="84"/>
      <c r="I84" s="84"/>
      <c r="J84" s="85"/>
      <c r="K84" s="85"/>
      <c r="L84" s="85"/>
    </row>
    <row r="85" spans="1:12" ht="33" customHeight="1">
      <c r="A85" s="717" t="s">
        <v>83</v>
      </c>
      <c r="B85" s="718"/>
      <c r="C85" s="718"/>
      <c r="D85" s="86">
        <v>26</v>
      </c>
      <c r="E85" s="719" t="str">
        <f>'P.26'!L4</f>
        <v>x</v>
      </c>
      <c r="F85" s="720"/>
      <c r="G85" s="720"/>
      <c r="H85" s="720"/>
      <c r="I85" s="720"/>
      <c r="J85" s="721">
        <f>ROUND(E86+K86,2)</f>
        <v>0</v>
      </c>
      <c r="K85" s="382"/>
      <c r="L85" s="382"/>
    </row>
    <row r="86" spans="1:12" ht="24" customHeight="1">
      <c r="A86" s="714" t="s">
        <v>45</v>
      </c>
      <c r="B86" s="715"/>
      <c r="C86" s="715"/>
      <c r="D86" s="715"/>
      <c r="E86" s="716">
        <f>ROUND('P.26'!I9,2)</f>
        <v>0</v>
      </c>
      <c r="F86" s="354"/>
      <c r="G86" s="88"/>
      <c r="H86" s="714" t="s">
        <v>97</v>
      </c>
      <c r="I86" s="715"/>
      <c r="J86" s="715"/>
      <c r="K86" s="716">
        <f>ROUND('P.26'!I13,2)</f>
        <v>0</v>
      </c>
      <c r="L86" s="354"/>
    </row>
    <row r="87" spans="1:12" ht="9.75" customHeight="1">
      <c r="A87" s="58"/>
      <c r="B87" s="58"/>
      <c r="C87" s="58"/>
      <c r="D87" s="58"/>
      <c r="E87" s="58"/>
      <c r="F87" s="58"/>
      <c r="G87" s="58"/>
      <c r="H87" s="58"/>
      <c r="I87" s="58"/>
      <c r="J87" s="58"/>
      <c r="K87" s="58"/>
      <c r="L87" s="58"/>
    </row>
    <row r="88" spans="1:12" ht="33" customHeight="1">
      <c r="A88" s="717" t="s">
        <v>83</v>
      </c>
      <c r="B88" s="718"/>
      <c r="C88" s="718"/>
      <c r="D88" s="86">
        <v>27</v>
      </c>
      <c r="E88" s="719" t="str">
        <f>'P.27'!L4</f>
        <v>x</v>
      </c>
      <c r="F88" s="720"/>
      <c r="G88" s="720"/>
      <c r="H88" s="720"/>
      <c r="I88" s="720"/>
      <c r="J88" s="721">
        <f>ROUND(E89+K89,2)</f>
        <v>0</v>
      </c>
      <c r="K88" s="382"/>
      <c r="L88" s="382"/>
    </row>
    <row r="89" spans="1:12" ht="24" customHeight="1">
      <c r="A89" s="714" t="s">
        <v>45</v>
      </c>
      <c r="B89" s="715"/>
      <c r="C89" s="715"/>
      <c r="D89" s="715"/>
      <c r="E89" s="716">
        <f>ROUND('P.27'!I9,2)</f>
        <v>0</v>
      </c>
      <c r="F89" s="354"/>
      <c r="G89" s="88"/>
      <c r="H89" s="714" t="s">
        <v>97</v>
      </c>
      <c r="I89" s="715"/>
      <c r="J89" s="715"/>
      <c r="K89" s="716">
        <f>ROUND('P.27'!I13,2)</f>
        <v>0</v>
      </c>
      <c r="L89" s="354"/>
    </row>
    <row r="90" spans="1:12" ht="9.75" customHeight="1">
      <c r="A90" s="58"/>
      <c r="B90" s="58"/>
      <c r="C90" s="58"/>
      <c r="D90" s="58"/>
      <c r="E90" s="58"/>
      <c r="F90" s="58"/>
      <c r="G90" s="58"/>
      <c r="H90" s="58"/>
      <c r="I90" s="58"/>
      <c r="J90" s="58"/>
      <c r="K90" s="58"/>
      <c r="L90" s="58"/>
    </row>
    <row r="91" spans="1:12" ht="33" customHeight="1">
      <c r="A91" s="717" t="s">
        <v>83</v>
      </c>
      <c r="B91" s="718"/>
      <c r="C91" s="718"/>
      <c r="D91" s="86">
        <v>28</v>
      </c>
      <c r="E91" s="719" t="str">
        <f>'P.28'!L4</f>
        <v>x</v>
      </c>
      <c r="F91" s="720"/>
      <c r="G91" s="720"/>
      <c r="H91" s="720"/>
      <c r="I91" s="720"/>
      <c r="J91" s="721">
        <f>ROUND(E92+K92,2)</f>
        <v>0</v>
      </c>
      <c r="K91" s="382"/>
      <c r="L91" s="382"/>
    </row>
    <row r="92" spans="1:12" ht="24" customHeight="1">
      <c r="A92" s="714" t="s">
        <v>45</v>
      </c>
      <c r="B92" s="715"/>
      <c r="C92" s="715"/>
      <c r="D92" s="715"/>
      <c r="E92" s="716">
        <f>ROUND('P.28'!I9,2)</f>
        <v>0</v>
      </c>
      <c r="F92" s="354"/>
      <c r="G92" s="88"/>
      <c r="H92" s="714" t="s">
        <v>97</v>
      </c>
      <c r="I92" s="715"/>
      <c r="J92" s="715"/>
      <c r="K92" s="716">
        <f>ROUND('P.28'!I13,2)</f>
        <v>0</v>
      </c>
      <c r="L92" s="354"/>
    </row>
    <row r="93" spans="1:12" ht="9.75" customHeight="1">
      <c r="A93" s="58"/>
      <c r="B93" s="58"/>
      <c r="C93" s="58"/>
      <c r="D93" s="58"/>
      <c r="E93" s="58"/>
      <c r="F93" s="58"/>
      <c r="G93" s="58"/>
      <c r="H93" s="58"/>
      <c r="I93" s="58"/>
      <c r="J93" s="58"/>
      <c r="K93" s="58"/>
      <c r="L93" s="58"/>
    </row>
    <row r="94" spans="1:12" ht="33" customHeight="1">
      <c r="A94" s="717" t="s">
        <v>83</v>
      </c>
      <c r="B94" s="718"/>
      <c r="C94" s="718"/>
      <c r="D94" s="86">
        <v>29</v>
      </c>
      <c r="E94" s="719" t="str">
        <f>'P.29'!L4</f>
        <v>x</v>
      </c>
      <c r="F94" s="720"/>
      <c r="G94" s="720"/>
      <c r="H94" s="720"/>
      <c r="I94" s="720"/>
      <c r="J94" s="721">
        <f>ROUND(E95+K95,2)</f>
        <v>0</v>
      </c>
      <c r="K94" s="382"/>
      <c r="L94" s="382"/>
    </row>
    <row r="95" spans="1:12" ht="24" customHeight="1">
      <c r="A95" s="714" t="s">
        <v>45</v>
      </c>
      <c r="B95" s="715"/>
      <c r="C95" s="715"/>
      <c r="D95" s="715"/>
      <c r="E95" s="716">
        <f>ROUND('P.29'!I9,2)</f>
        <v>0</v>
      </c>
      <c r="F95" s="354"/>
      <c r="G95" s="88"/>
      <c r="H95" s="714" t="s">
        <v>97</v>
      </c>
      <c r="I95" s="715"/>
      <c r="J95" s="715"/>
      <c r="K95" s="716">
        <f>ROUND('P.29'!I13,2)</f>
        <v>0</v>
      </c>
      <c r="L95" s="354"/>
    </row>
    <row r="96" spans="1:12" ht="9.75" customHeight="1">
      <c r="A96" s="58"/>
      <c r="B96" s="58"/>
      <c r="C96" s="58"/>
      <c r="D96" s="58"/>
      <c r="E96" s="58"/>
      <c r="F96" s="58"/>
      <c r="G96" s="58"/>
      <c r="H96" s="58"/>
      <c r="I96" s="58"/>
      <c r="J96" s="58"/>
      <c r="K96" s="58"/>
      <c r="L96" s="58"/>
    </row>
    <row r="97" spans="1:12" ht="33" customHeight="1">
      <c r="A97" s="717" t="s">
        <v>83</v>
      </c>
      <c r="B97" s="718"/>
      <c r="C97" s="718"/>
      <c r="D97" s="86">
        <v>30</v>
      </c>
      <c r="E97" s="719" t="str">
        <f>'P.30'!L4</f>
        <v>x</v>
      </c>
      <c r="F97" s="720"/>
      <c r="G97" s="720"/>
      <c r="H97" s="720"/>
      <c r="I97" s="720"/>
      <c r="J97" s="721">
        <f>ROUND(E98+K98,2)</f>
        <v>0</v>
      </c>
      <c r="K97" s="382"/>
      <c r="L97" s="382"/>
    </row>
    <row r="98" spans="1:12" ht="24" customHeight="1">
      <c r="A98" s="714" t="s">
        <v>45</v>
      </c>
      <c r="B98" s="715"/>
      <c r="C98" s="715"/>
      <c r="D98" s="715"/>
      <c r="E98" s="716">
        <f>ROUND('P.30'!I9,2)</f>
        <v>0</v>
      </c>
      <c r="F98" s="354"/>
      <c r="G98" s="87"/>
      <c r="H98" s="714" t="s">
        <v>97</v>
      </c>
      <c r="I98" s="715"/>
      <c r="J98" s="715"/>
      <c r="K98" s="716">
        <f>ROUND('P.30'!I13,2)</f>
        <v>0</v>
      </c>
      <c r="L98" s="354"/>
    </row>
    <row r="99" spans="1:12" ht="12.75" customHeight="1">
      <c r="A99" s="722" t="s">
        <v>87</v>
      </c>
      <c r="B99" s="722"/>
      <c r="C99" s="722"/>
      <c r="D99" s="722"/>
      <c r="E99" s="713">
        <f>ROUND(E5+E8+E11+E14+E17+E20+E23+E26+E29+E32+E38+E41+E44+E47+E50+E53+E56+E59+E62+E65+E71+E74+E77+E80+E83+E86+E89+E92+E95+E98,2)</f>
        <v>0</v>
      </c>
      <c r="F99" s="713"/>
      <c r="G99" s="722" t="s">
        <v>86</v>
      </c>
      <c r="H99" s="722"/>
      <c r="I99" s="722"/>
      <c r="J99" s="722"/>
      <c r="K99" s="713">
        <f>ROUND(K5+K8+K11+K14+K17+K20+K23+K26+K29+K32+K38+K41+K44+K47+K50+K53+K56+K59+K62+K65+K71+K74+K77+K80+K83+K86+K89+K92+K95+K98,2)</f>
        <v>0</v>
      </c>
      <c r="L99" s="713"/>
    </row>
    <row r="100" spans="1:12" ht="13.5" customHeight="1">
      <c r="A100" s="722"/>
      <c r="B100" s="722"/>
      <c r="C100" s="722"/>
      <c r="D100" s="722"/>
      <c r="E100" s="713"/>
      <c r="F100" s="713"/>
      <c r="G100" s="722"/>
      <c r="H100" s="722"/>
      <c r="I100" s="722"/>
      <c r="J100" s="722"/>
      <c r="K100" s="713"/>
      <c r="L100" s="713"/>
    </row>
    <row r="101" spans="1:12" ht="12.75">
      <c r="A101" s="83"/>
      <c r="B101" s="83"/>
      <c r="C101" s="83"/>
      <c r="D101" s="83"/>
      <c r="E101" s="83"/>
      <c r="F101" s="83"/>
      <c r="G101" s="83"/>
      <c r="H101" s="83"/>
      <c r="I101" s="83"/>
      <c r="J101" s="83"/>
      <c r="K101" s="83"/>
      <c r="L101" s="83"/>
    </row>
    <row r="102" spans="1:12" ht="12.75">
      <c r="A102" s="83"/>
      <c r="B102" s="83"/>
      <c r="C102" s="83"/>
      <c r="D102" s="83"/>
      <c r="E102" s="83"/>
      <c r="F102" s="83"/>
      <c r="G102" s="83"/>
      <c r="H102" s="83"/>
      <c r="I102" s="83"/>
      <c r="J102" s="83"/>
      <c r="K102" s="83"/>
      <c r="L102" s="83"/>
    </row>
    <row r="103" spans="1:12" ht="12.75">
      <c r="A103" s="83"/>
      <c r="B103" s="83"/>
      <c r="C103" s="83"/>
      <c r="D103" s="83"/>
      <c r="E103" s="83"/>
      <c r="F103" s="83"/>
      <c r="G103" s="83"/>
      <c r="H103" s="83"/>
      <c r="I103" s="83"/>
      <c r="J103" s="83"/>
      <c r="K103" s="83"/>
      <c r="L103" s="83"/>
    </row>
    <row r="104" spans="1:12" ht="12.75">
      <c r="A104" s="83"/>
      <c r="B104" s="83"/>
      <c r="C104" s="83"/>
      <c r="D104" s="83"/>
      <c r="E104" s="83"/>
      <c r="F104" s="83"/>
      <c r="G104" s="83"/>
      <c r="H104" s="83"/>
      <c r="I104" s="83"/>
      <c r="J104" s="83"/>
      <c r="K104" s="83"/>
      <c r="L104" s="83"/>
    </row>
    <row r="105" spans="1:12" ht="12.75">
      <c r="A105" s="83"/>
      <c r="B105" s="83"/>
      <c r="C105" s="83"/>
      <c r="D105" s="83"/>
      <c r="E105" s="83"/>
      <c r="F105" s="83"/>
      <c r="G105" s="83"/>
      <c r="H105" s="83"/>
      <c r="I105" s="83"/>
      <c r="J105" s="83"/>
      <c r="K105" s="83"/>
      <c r="L105" s="83"/>
    </row>
    <row r="106" spans="1:12" ht="12.75">
      <c r="A106" s="83"/>
      <c r="B106" s="83"/>
      <c r="C106" s="83"/>
      <c r="D106" s="83"/>
      <c r="E106" s="83"/>
      <c r="F106" s="83"/>
      <c r="G106" s="83"/>
      <c r="H106" s="83"/>
      <c r="I106" s="83"/>
      <c r="J106" s="83"/>
      <c r="K106" s="83"/>
      <c r="L106" s="83"/>
    </row>
    <row r="107" spans="1:12" ht="12.75">
      <c r="A107" s="83"/>
      <c r="B107" s="83"/>
      <c r="C107" s="83"/>
      <c r="D107" s="83"/>
      <c r="E107" s="83"/>
      <c r="F107" s="83"/>
      <c r="G107" s="83"/>
      <c r="H107" s="83"/>
      <c r="I107" s="83"/>
      <c r="J107" s="83"/>
      <c r="K107" s="83"/>
      <c r="L107" s="83"/>
    </row>
    <row r="108" spans="1:12" ht="12.75">
      <c r="A108" s="83"/>
      <c r="B108" s="83"/>
      <c r="C108" s="83"/>
      <c r="D108" s="83"/>
      <c r="E108" s="83"/>
      <c r="F108" s="83"/>
      <c r="G108" s="83"/>
      <c r="H108" s="83"/>
      <c r="I108" s="83"/>
      <c r="J108" s="83"/>
      <c r="K108" s="83"/>
      <c r="L108" s="83"/>
    </row>
    <row r="109" spans="1:12" ht="12.75">
      <c r="A109" s="83"/>
      <c r="B109" s="83"/>
      <c r="C109" s="83"/>
      <c r="D109" s="83"/>
      <c r="E109" s="83"/>
      <c r="F109" s="83"/>
      <c r="G109" s="83"/>
      <c r="H109" s="83"/>
      <c r="I109" s="83"/>
      <c r="J109" s="83"/>
      <c r="K109" s="83"/>
      <c r="L109" s="83"/>
    </row>
    <row r="110" spans="1:12" ht="12.75">
      <c r="A110" s="83"/>
      <c r="B110" s="83"/>
      <c r="C110" s="83"/>
      <c r="D110" s="83"/>
      <c r="E110" s="83"/>
      <c r="F110" s="83"/>
      <c r="G110" s="83"/>
      <c r="H110" s="83"/>
      <c r="I110" s="83"/>
      <c r="J110" s="83"/>
      <c r="K110" s="83"/>
      <c r="L110" s="83"/>
    </row>
    <row r="111" spans="1:12" ht="12.75">
      <c r="A111" s="83"/>
      <c r="B111" s="83"/>
      <c r="C111" s="83"/>
      <c r="D111" s="83"/>
      <c r="E111" s="83"/>
      <c r="F111" s="83"/>
      <c r="G111" s="83"/>
      <c r="H111" s="83"/>
      <c r="I111" s="83"/>
      <c r="J111" s="83"/>
      <c r="K111" s="83"/>
      <c r="L111" s="83"/>
    </row>
    <row r="112" spans="1:12" ht="12.75">
      <c r="A112" s="83"/>
      <c r="B112" s="83"/>
      <c r="C112" s="83"/>
      <c r="D112" s="83"/>
      <c r="E112" s="83"/>
      <c r="F112" s="83"/>
      <c r="G112" s="83"/>
      <c r="H112" s="83"/>
      <c r="I112" s="83"/>
      <c r="J112" s="83"/>
      <c r="K112" s="83"/>
      <c r="L112" s="83"/>
    </row>
    <row r="113" spans="1:12" ht="12.75">
      <c r="A113" s="83"/>
      <c r="B113" s="83"/>
      <c r="C113" s="83"/>
      <c r="D113" s="83"/>
      <c r="E113" s="83"/>
      <c r="F113" s="83"/>
      <c r="G113" s="83"/>
      <c r="H113" s="83"/>
      <c r="I113" s="83"/>
      <c r="J113" s="83"/>
      <c r="K113" s="83"/>
      <c r="L113" s="83"/>
    </row>
    <row r="114" spans="1:12" ht="12.75">
      <c r="A114" s="83"/>
      <c r="B114" s="83"/>
      <c r="C114" s="83"/>
      <c r="D114" s="83"/>
      <c r="E114" s="83"/>
      <c r="F114" s="83"/>
      <c r="G114" s="83"/>
      <c r="H114" s="83"/>
      <c r="I114" s="83"/>
      <c r="J114" s="83"/>
      <c r="K114" s="83"/>
      <c r="L114" s="83"/>
    </row>
    <row r="115" spans="1:12" ht="12.75">
      <c r="A115" s="83"/>
      <c r="B115" s="83"/>
      <c r="C115" s="83"/>
      <c r="D115" s="83"/>
      <c r="E115" s="83"/>
      <c r="F115" s="83"/>
      <c r="G115" s="83"/>
      <c r="H115" s="83"/>
      <c r="I115" s="83"/>
      <c r="J115" s="83"/>
      <c r="K115" s="83"/>
      <c r="L115" s="83"/>
    </row>
    <row r="116" spans="1:12" ht="12.75">
      <c r="A116" s="83"/>
      <c r="B116" s="83"/>
      <c r="C116" s="83"/>
      <c r="D116" s="83"/>
      <c r="E116" s="83"/>
      <c r="F116" s="83"/>
      <c r="G116" s="83"/>
      <c r="H116" s="83"/>
      <c r="I116" s="83"/>
      <c r="J116" s="83"/>
      <c r="K116" s="83"/>
      <c r="L116" s="83"/>
    </row>
    <row r="117" spans="1:12" ht="12.75">
      <c r="A117" s="83"/>
      <c r="B117" s="83"/>
      <c r="C117" s="83"/>
      <c r="D117" s="83"/>
      <c r="E117" s="83"/>
      <c r="F117" s="83"/>
      <c r="G117" s="83"/>
      <c r="H117" s="83"/>
      <c r="I117" s="83"/>
      <c r="J117" s="83"/>
      <c r="K117" s="83"/>
      <c r="L117" s="83"/>
    </row>
    <row r="118" spans="1:12" ht="12.75">
      <c r="A118" s="83"/>
      <c r="B118" s="83"/>
      <c r="C118" s="83"/>
      <c r="D118" s="83"/>
      <c r="E118" s="83"/>
      <c r="F118" s="83"/>
      <c r="G118" s="83"/>
      <c r="H118" s="83"/>
      <c r="I118" s="83"/>
      <c r="J118" s="83"/>
      <c r="K118" s="83"/>
      <c r="L118" s="83"/>
    </row>
    <row r="119" spans="1:12" ht="12.75">
      <c r="A119" s="83"/>
      <c r="B119" s="83"/>
      <c r="C119" s="83"/>
      <c r="D119" s="83"/>
      <c r="E119" s="83"/>
      <c r="F119" s="83"/>
      <c r="G119" s="83"/>
      <c r="H119" s="83"/>
      <c r="I119" s="83"/>
      <c r="J119" s="83"/>
      <c r="K119" s="83"/>
      <c r="L119" s="83"/>
    </row>
    <row r="120" spans="1:12" ht="12.75">
      <c r="A120" s="83"/>
      <c r="B120" s="83"/>
      <c r="C120" s="83"/>
      <c r="D120" s="83"/>
      <c r="E120" s="83"/>
      <c r="F120" s="83"/>
      <c r="G120" s="83"/>
      <c r="H120" s="83"/>
      <c r="I120" s="83"/>
      <c r="J120" s="83"/>
      <c r="K120" s="83"/>
      <c r="L120" s="83"/>
    </row>
    <row r="121" spans="1:12" ht="12.75">
      <c r="A121" s="83"/>
      <c r="B121" s="83"/>
      <c r="C121" s="83"/>
      <c r="D121" s="83"/>
      <c r="E121" s="83"/>
      <c r="F121" s="83"/>
      <c r="G121" s="83"/>
      <c r="H121" s="83"/>
      <c r="I121" s="83"/>
      <c r="J121" s="83"/>
      <c r="K121" s="83"/>
      <c r="L121" s="83"/>
    </row>
    <row r="122" spans="1:12" ht="12.75">
      <c r="A122" s="83"/>
      <c r="B122" s="83"/>
      <c r="C122" s="83"/>
      <c r="D122" s="83"/>
      <c r="E122" s="83"/>
      <c r="F122" s="83"/>
      <c r="G122" s="83"/>
      <c r="H122" s="83"/>
      <c r="I122" s="83"/>
      <c r="J122" s="83"/>
      <c r="K122" s="83"/>
      <c r="L122" s="83"/>
    </row>
    <row r="123" spans="1:12" ht="12.75">
      <c r="A123" s="83"/>
      <c r="B123" s="83"/>
      <c r="C123" s="83"/>
      <c r="D123" s="83"/>
      <c r="E123" s="83"/>
      <c r="F123" s="83"/>
      <c r="G123" s="83"/>
      <c r="H123" s="83"/>
      <c r="I123" s="83"/>
      <c r="J123" s="83"/>
      <c r="K123" s="83"/>
      <c r="L123" s="83"/>
    </row>
    <row r="124" spans="1:12" ht="12.75">
      <c r="A124" s="83"/>
      <c r="B124" s="83"/>
      <c r="C124" s="83"/>
      <c r="D124" s="83"/>
      <c r="E124" s="83"/>
      <c r="F124" s="83"/>
      <c r="G124" s="83"/>
      <c r="H124" s="83"/>
      <c r="I124" s="83"/>
      <c r="J124" s="83"/>
      <c r="K124" s="83"/>
      <c r="L124" s="83"/>
    </row>
    <row r="125" spans="1:12" ht="12.75">
      <c r="A125" s="83"/>
      <c r="B125" s="83"/>
      <c r="C125" s="83"/>
      <c r="D125" s="83"/>
      <c r="E125" s="83"/>
      <c r="F125" s="83"/>
      <c r="G125" s="83"/>
      <c r="H125" s="83"/>
      <c r="I125" s="83"/>
      <c r="J125" s="83"/>
      <c r="K125" s="83"/>
      <c r="L125" s="83"/>
    </row>
    <row r="126" spans="1:12" ht="12.75">
      <c r="A126" s="83"/>
      <c r="B126" s="83"/>
      <c r="C126" s="83"/>
      <c r="D126" s="83"/>
      <c r="E126" s="83"/>
      <c r="F126" s="83"/>
      <c r="G126" s="83"/>
      <c r="H126" s="83"/>
      <c r="I126" s="83"/>
      <c r="J126" s="83"/>
      <c r="K126" s="83"/>
      <c r="L126" s="83"/>
    </row>
    <row r="127" spans="1:12" ht="12.75">
      <c r="A127" s="83"/>
      <c r="B127" s="83"/>
      <c r="C127" s="83"/>
      <c r="D127" s="83"/>
      <c r="E127" s="83"/>
      <c r="F127" s="83"/>
      <c r="G127" s="83"/>
      <c r="H127" s="83"/>
      <c r="I127" s="83"/>
      <c r="J127" s="83"/>
      <c r="K127" s="83"/>
      <c r="L127" s="83"/>
    </row>
    <row r="128" spans="1:12" ht="12.75">
      <c r="A128" s="83"/>
      <c r="B128" s="83"/>
      <c r="C128" s="83"/>
      <c r="D128" s="83"/>
      <c r="E128" s="83"/>
      <c r="F128" s="83"/>
      <c r="G128" s="83"/>
      <c r="H128" s="83"/>
      <c r="I128" s="83"/>
      <c r="J128" s="83"/>
      <c r="K128" s="83"/>
      <c r="L128" s="83"/>
    </row>
    <row r="129" spans="1:12" ht="12.75">
      <c r="A129" s="83"/>
      <c r="B129" s="83"/>
      <c r="C129" s="83"/>
      <c r="D129" s="83"/>
      <c r="E129" s="83"/>
      <c r="F129" s="83"/>
      <c r="G129" s="83"/>
      <c r="H129" s="83"/>
      <c r="I129" s="83"/>
      <c r="J129" s="83"/>
      <c r="K129" s="83"/>
      <c r="L129" s="83"/>
    </row>
    <row r="130" spans="1:12" ht="12.75">
      <c r="A130" s="83"/>
      <c r="B130" s="83"/>
      <c r="C130" s="83"/>
      <c r="D130" s="83"/>
      <c r="E130" s="83"/>
      <c r="F130" s="83"/>
      <c r="G130" s="83"/>
      <c r="H130" s="83"/>
      <c r="I130" s="83"/>
      <c r="J130" s="83"/>
      <c r="K130" s="83"/>
      <c r="L130" s="83"/>
    </row>
    <row r="131" spans="1:12" ht="12.75">
      <c r="A131" s="83"/>
      <c r="B131" s="83"/>
      <c r="C131" s="83"/>
      <c r="D131" s="83"/>
      <c r="E131" s="83"/>
      <c r="F131" s="83"/>
      <c r="G131" s="83"/>
      <c r="H131" s="83"/>
      <c r="I131" s="83"/>
      <c r="J131" s="83"/>
      <c r="K131" s="83"/>
      <c r="L131" s="83"/>
    </row>
    <row r="132" spans="1:12" ht="12.75">
      <c r="A132" s="83"/>
      <c r="B132" s="83"/>
      <c r="C132" s="83"/>
      <c r="D132" s="83"/>
      <c r="E132" s="83"/>
      <c r="F132" s="83"/>
      <c r="G132" s="83"/>
      <c r="H132" s="83"/>
      <c r="I132" s="83"/>
      <c r="J132" s="83"/>
      <c r="K132" s="83"/>
      <c r="L132" s="83"/>
    </row>
    <row r="133" spans="1:12" ht="12.75">
      <c r="A133" s="83"/>
      <c r="B133" s="83"/>
      <c r="C133" s="83"/>
      <c r="D133" s="83"/>
      <c r="E133" s="83"/>
      <c r="F133" s="83"/>
      <c r="G133" s="83"/>
      <c r="H133" s="83"/>
      <c r="I133" s="83"/>
      <c r="J133" s="83"/>
      <c r="K133" s="83"/>
      <c r="L133" s="83"/>
    </row>
    <row r="134" spans="1:12" ht="12.75">
      <c r="A134" s="83"/>
      <c r="B134" s="83"/>
      <c r="C134" s="83"/>
      <c r="D134" s="83"/>
      <c r="E134" s="83"/>
      <c r="F134" s="83"/>
      <c r="G134" s="83"/>
      <c r="H134" s="83"/>
      <c r="I134" s="83"/>
      <c r="J134" s="83"/>
      <c r="K134" s="83"/>
      <c r="L134" s="83"/>
    </row>
    <row r="135" spans="1:12" ht="12.75">
      <c r="A135" s="83"/>
      <c r="B135" s="83"/>
      <c r="C135" s="83"/>
      <c r="D135" s="83"/>
      <c r="E135" s="83"/>
      <c r="F135" s="83"/>
      <c r="G135" s="83"/>
      <c r="H135" s="83"/>
      <c r="I135" s="83"/>
      <c r="J135" s="83"/>
      <c r="K135" s="83"/>
      <c r="L135" s="83"/>
    </row>
    <row r="136" spans="1:12" ht="12.75">
      <c r="A136" s="83"/>
      <c r="B136" s="83"/>
      <c r="C136" s="83"/>
      <c r="D136" s="83"/>
      <c r="E136" s="83"/>
      <c r="F136" s="83"/>
      <c r="G136" s="83"/>
      <c r="H136" s="83"/>
      <c r="I136" s="83"/>
      <c r="J136" s="83"/>
      <c r="K136" s="83"/>
      <c r="L136" s="83"/>
    </row>
    <row r="137" spans="1:12" ht="12.75">
      <c r="A137" s="83"/>
      <c r="B137" s="83"/>
      <c r="C137" s="83"/>
      <c r="D137" s="83"/>
      <c r="E137" s="83"/>
      <c r="F137" s="83"/>
      <c r="G137" s="83"/>
      <c r="H137" s="83"/>
      <c r="I137" s="83"/>
      <c r="J137" s="83"/>
      <c r="K137" s="83"/>
      <c r="L137" s="83"/>
    </row>
    <row r="138" spans="1:12" ht="12.75">
      <c r="A138" s="83"/>
      <c r="B138" s="83"/>
      <c r="C138" s="83"/>
      <c r="D138" s="83"/>
      <c r="E138" s="83"/>
      <c r="F138" s="83"/>
      <c r="G138" s="83"/>
      <c r="H138" s="83"/>
      <c r="I138" s="83"/>
      <c r="J138" s="83"/>
      <c r="K138" s="83"/>
      <c r="L138" s="83"/>
    </row>
    <row r="139" spans="1:12" ht="12.75">
      <c r="A139" s="83"/>
      <c r="B139" s="83"/>
      <c r="C139" s="83"/>
      <c r="D139" s="83"/>
      <c r="E139" s="83"/>
      <c r="F139" s="83"/>
      <c r="G139" s="83"/>
      <c r="H139" s="83"/>
      <c r="I139" s="83"/>
      <c r="J139" s="83"/>
      <c r="K139" s="83"/>
      <c r="L139" s="83"/>
    </row>
    <row r="140" spans="1:12" ht="12.75">
      <c r="A140" s="83"/>
      <c r="B140" s="83"/>
      <c r="C140" s="83"/>
      <c r="D140" s="83"/>
      <c r="E140" s="83"/>
      <c r="F140" s="83"/>
      <c r="G140" s="83"/>
      <c r="H140" s="83"/>
      <c r="I140" s="83"/>
      <c r="J140" s="83"/>
      <c r="K140" s="83"/>
      <c r="L140" s="83"/>
    </row>
    <row r="141" spans="1:12" ht="12.75">
      <c r="A141" s="83"/>
      <c r="B141" s="83"/>
      <c r="C141" s="83"/>
      <c r="D141" s="83"/>
      <c r="E141" s="83"/>
      <c r="F141" s="83"/>
      <c r="G141" s="83"/>
      <c r="H141" s="83"/>
      <c r="I141" s="83"/>
      <c r="J141" s="83"/>
      <c r="K141" s="83"/>
      <c r="L141" s="83"/>
    </row>
    <row r="142" spans="1:12" ht="12.75">
      <c r="A142" s="83"/>
      <c r="B142" s="83"/>
      <c r="C142" s="83"/>
      <c r="D142" s="83"/>
      <c r="E142" s="83"/>
      <c r="F142" s="83"/>
      <c r="G142" s="83"/>
      <c r="H142" s="83"/>
      <c r="I142" s="83"/>
      <c r="J142" s="83"/>
      <c r="K142" s="83"/>
      <c r="L142" s="83"/>
    </row>
    <row r="143" spans="1:12" ht="12.75">
      <c r="A143" s="83"/>
      <c r="B143" s="83"/>
      <c r="C143" s="83"/>
      <c r="D143" s="83"/>
      <c r="E143" s="83"/>
      <c r="F143" s="83"/>
      <c r="G143" s="83"/>
      <c r="H143" s="83"/>
      <c r="I143" s="83"/>
      <c r="J143" s="83"/>
      <c r="K143" s="83"/>
      <c r="L143" s="83"/>
    </row>
    <row r="144" spans="1:12" ht="12.75">
      <c r="A144" s="83"/>
      <c r="B144" s="83"/>
      <c r="C144" s="83"/>
      <c r="D144" s="83"/>
      <c r="E144" s="83"/>
      <c r="F144" s="83"/>
      <c r="G144" s="83"/>
      <c r="H144" s="83"/>
      <c r="I144" s="83"/>
      <c r="J144" s="83"/>
      <c r="K144" s="83"/>
      <c r="L144" s="83"/>
    </row>
    <row r="145" spans="1:12" ht="12.75">
      <c r="A145" s="83"/>
      <c r="B145" s="83"/>
      <c r="C145" s="83"/>
      <c r="D145" s="83"/>
      <c r="E145" s="83"/>
      <c r="F145" s="83"/>
      <c r="G145" s="83"/>
      <c r="H145" s="83"/>
      <c r="I145" s="83"/>
      <c r="J145" s="83"/>
      <c r="K145" s="83"/>
      <c r="L145" s="83"/>
    </row>
    <row r="146" spans="1:12" ht="12.75">
      <c r="A146" s="83"/>
      <c r="B146" s="83"/>
      <c r="C146" s="83"/>
      <c r="D146" s="83"/>
      <c r="E146" s="83"/>
      <c r="F146" s="83"/>
      <c r="G146" s="83"/>
      <c r="H146" s="83"/>
      <c r="I146" s="83"/>
      <c r="J146" s="83"/>
      <c r="K146" s="83"/>
      <c r="L146" s="83"/>
    </row>
    <row r="147" spans="1:12" ht="12.75">
      <c r="A147" s="83"/>
      <c r="B147" s="83"/>
      <c r="C147" s="83"/>
      <c r="D147" s="83"/>
      <c r="E147" s="83"/>
      <c r="F147" s="83"/>
      <c r="G147" s="83"/>
      <c r="H147" s="83"/>
      <c r="I147" s="83"/>
      <c r="J147" s="83"/>
      <c r="K147" s="83"/>
      <c r="L147" s="83"/>
    </row>
    <row r="148" spans="1:12" ht="12.75">
      <c r="A148" s="83"/>
      <c r="B148" s="83"/>
      <c r="C148" s="83"/>
      <c r="D148" s="83"/>
      <c r="E148" s="83"/>
      <c r="F148" s="83"/>
      <c r="G148" s="83"/>
      <c r="H148" s="83"/>
      <c r="I148" s="83"/>
      <c r="J148" s="83"/>
      <c r="K148" s="83"/>
      <c r="L148" s="83"/>
    </row>
    <row r="149" spans="1:12" ht="12.75">
      <c r="A149" s="83"/>
      <c r="B149" s="83"/>
      <c r="C149" s="83"/>
      <c r="D149" s="83"/>
      <c r="E149" s="83"/>
      <c r="F149" s="83"/>
      <c r="G149" s="83"/>
      <c r="H149" s="83"/>
      <c r="I149" s="83"/>
      <c r="J149" s="83"/>
      <c r="K149" s="83"/>
      <c r="L149" s="83"/>
    </row>
    <row r="150" spans="1:12" ht="12.75">
      <c r="A150" s="83"/>
      <c r="B150" s="83"/>
      <c r="C150" s="83"/>
      <c r="D150" s="83"/>
      <c r="E150" s="83"/>
      <c r="F150" s="83"/>
      <c r="G150" s="83"/>
      <c r="H150" s="83"/>
      <c r="I150" s="83"/>
      <c r="J150" s="83"/>
      <c r="K150" s="83"/>
      <c r="L150" s="83"/>
    </row>
    <row r="151" spans="1:12" ht="12.75">
      <c r="A151" s="83"/>
      <c r="B151" s="83"/>
      <c r="C151" s="83"/>
      <c r="D151" s="83"/>
      <c r="E151" s="83"/>
      <c r="F151" s="83"/>
      <c r="G151" s="83"/>
      <c r="H151" s="83"/>
      <c r="I151" s="83"/>
      <c r="J151" s="83"/>
      <c r="K151" s="83"/>
      <c r="L151" s="83"/>
    </row>
    <row r="152" spans="1:12" ht="12.75">
      <c r="A152" s="83"/>
      <c r="B152" s="83"/>
      <c r="C152" s="83"/>
      <c r="D152" s="83"/>
      <c r="E152" s="83"/>
      <c r="F152" s="83"/>
      <c r="G152" s="83"/>
      <c r="H152" s="83"/>
      <c r="I152" s="83"/>
      <c r="J152" s="83"/>
      <c r="K152" s="83"/>
      <c r="L152" s="83"/>
    </row>
    <row r="153" spans="1:12" ht="12.75">
      <c r="A153" s="83"/>
      <c r="B153" s="83"/>
      <c r="C153" s="83"/>
      <c r="D153" s="83"/>
      <c r="E153" s="83"/>
      <c r="F153" s="83"/>
      <c r="G153" s="83"/>
      <c r="H153" s="83"/>
      <c r="I153" s="83"/>
      <c r="J153" s="83"/>
      <c r="K153" s="83"/>
      <c r="L153" s="83"/>
    </row>
    <row r="154" spans="1:12" ht="12.75">
      <c r="A154" s="83"/>
      <c r="B154" s="83"/>
      <c r="C154" s="83"/>
      <c r="D154" s="83"/>
      <c r="E154" s="83"/>
      <c r="F154" s="83"/>
      <c r="G154" s="83"/>
      <c r="H154" s="83"/>
      <c r="I154" s="83"/>
      <c r="J154" s="83"/>
      <c r="K154" s="83"/>
      <c r="L154" s="83"/>
    </row>
    <row r="155" spans="1:12" ht="12.75">
      <c r="A155" s="83"/>
      <c r="B155" s="83"/>
      <c r="C155" s="83"/>
      <c r="D155" s="83"/>
      <c r="E155" s="83"/>
      <c r="F155" s="83"/>
      <c r="G155" s="83"/>
      <c r="H155" s="83"/>
      <c r="I155" s="83"/>
      <c r="J155" s="83"/>
      <c r="K155" s="83"/>
      <c r="L155" s="83"/>
    </row>
    <row r="156" spans="1:12" ht="12.75">
      <c r="A156" s="83"/>
      <c r="B156" s="83"/>
      <c r="C156" s="83"/>
      <c r="D156" s="83"/>
      <c r="E156" s="83"/>
      <c r="F156" s="83"/>
      <c r="G156" s="83"/>
      <c r="H156" s="83"/>
      <c r="I156" s="83"/>
      <c r="J156" s="83"/>
      <c r="K156" s="83"/>
      <c r="L156" s="83"/>
    </row>
    <row r="157" spans="1:12" ht="12.75">
      <c r="A157" s="83"/>
      <c r="B157" s="83"/>
      <c r="C157" s="83"/>
      <c r="D157" s="83"/>
      <c r="E157" s="83"/>
      <c r="F157" s="83"/>
      <c r="G157" s="83"/>
      <c r="H157" s="83"/>
      <c r="I157" s="83"/>
      <c r="J157" s="83"/>
      <c r="K157" s="83"/>
      <c r="L157" s="83"/>
    </row>
    <row r="158" spans="1:12" ht="12.75">
      <c r="A158" s="83"/>
      <c r="B158" s="83"/>
      <c r="C158" s="83"/>
      <c r="D158" s="83"/>
      <c r="E158" s="83"/>
      <c r="F158" s="83"/>
      <c r="G158" s="83"/>
      <c r="H158" s="83"/>
      <c r="I158" s="83"/>
      <c r="J158" s="83"/>
      <c r="K158" s="83"/>
      <c r="L158" s="83"/>
    </row>
    <row r="159" spans="1:12" ht="12.75">
      <c r="A159" s="83"/>
      <c r="B159" s="83"/>
      <c r="C159" s="83"/>
      <c r="D159" s="83"/>
      <c r="E159" s="83"/>
      <c r="F159" s="83"/>
      <c r="G159" s="83"/>
      <c r="H159" s="83"/>
      <c r="I159" s="83"/>
      <c r="J159" s="83"/>
      <c r="K159" s="83"/>
      <c r="L159" s="83"/>
    </row>
    <row r="160" spans="1:12" ht="12.75">
      <c r="A160" s="83"/>
      <c r="B160" s="83"/>
      <c r="C160" s="83"/>
      <c r="D160" s="83"/>
      <c r="E160" s="83"/>
      <c r="F160" s="83"/>
      <c r="G160" s="83"/>
      <c r="H160" s="83"/>
      <c r="I160" s="83"/>
      <c r="J160" s="83"/>
      <c r="K160" s="83"/>
      <c r="L160" s="83"/>
    </row>
    <row r="161" spans="1:12" ht="12.75">
      <c r="A161" s="83"/>
      <c r="B161" s="83"/>
      <c r="C161" s="83"/>
      <c r="D161" s="83"/>
      <c r="E161" s="83"/>
      <c r="F161" s="83"/>
      <c r="G161" s="83"/>
      <c r="H161" s="83"/>
      <c r="I161" s="83"/>
      <c r="J161" s="83"/>
      <c r="K161" s="83"/>
      <c r="L161" s="83"/>
    </row>
    <row r="162" spans="1:12" ht="12.75">
      <c r="A162" s="83"/>
      <c r="B162" s="83"/>
      <c r="C162" s="83"/>
      <c r="D162" s="83"/>
      <c r="E162" s="83"/>
      <c r="F162" s="83"/>
      <c r="G162" s="83"/>
      <c r="H162" s="83"/>
      <c r="I162" s="83"/>
      <c r="J162" s="83"/>
      <c r="K162" s="83"/>
      <c r="L162" s="83"/>
    </row>
    <row r="163" spans="1:12" ht="12.75">
      <c r="A163" s="83"/>
      <c r="B163" s="83"/>
      <c r="C163" s="83"/>
      <c r="D163" s="83"/>
      <c r="E163" s="83"/>
      <c r="F163" s="83"/>
      <c r="G163" s="83"/>
      <c r="H163" s="83"/>
      <c r="I163" s="83"/>
      <c r="J163" s="83"/>
      <c r="K163" s="83"/>
      <c r="L163" s="83"/>
    </row>
    <row r="164" spans="1:12" ht="12.75">
      <c r="A164" s="83"/>
      <c r="B164" s="83"/>
      <c r="C164" s="83"/>
      <c r="D164" s="83"/>
      <c r="E164" s="83"/>
      <c r="F164" s="83"/>
      <c r="G164" s="83"/>
      <c r="H164" s="83"/>
      <c r="I164" s="83"/>
      <c r="J164" s="83"/>
      <c r="K164" s="83"/>
      <c r="L164" s="83"/>
    </row>
    <row r="165" spans="1:12" ht="12.75">
      <c r="A165" s="83"/>
      <c r="B165" s="83"/>
      <c r="C165" s="83"/>
      <c r="D165" s="83"/>
      <c r="E165" s="83"/>
      <c r="F165" s="83"/>
      <c r="G165" s="83"/>
      <c r="H165" s="83"/>
      <c r="I165" s="83"/>
      <c r="J165" s="83"/>
      <c r="K165" s="83"/>
      <c r="L165" s="83"/>
    </row>
  </sheetData>
  <sheetProtection sheet="1" objects="1" scenarios="1"/>
  <mergeCells count="221">
    <mergeCell ref="E95:F95"/>
    <mergeCell ref="H95:J95"/>
    <mergeCell ref="K95:L95"/>
    <mergeCell ref="A98:D98"/>
    <mergeCell ref="E98:F98"/>
    <mergeCell ref="H98:J98"/>
    <mergeCell ref="K98:L98"/>
    <mergeCell ref="J97:L97"/>
    <mergeCell ref="A97:C97"/>
    <mergeCell ref="E97:I97"/>
    <mergeCell ref="K89:L89"/>
    <mergeCell ref="A92:D92"/>
    <mergeCell ref="E92:F92"/>
    <mergeCell ref="H92:J92"/>
    <mergeCell ref="K92:L92"/>
    <mergeCell ref="A89:D89"/>
    <mergeCell ref="E89:F89"/>
    <mergeCell ref="H89:J89"/>
    <mergeCell ref="A82:C82"/>
    <mergeCell ref="E82:I82"/>
    <mergeCell ref="J82:L82"/>
    <mergeCell ref="A80:D80"/>
    <mergeCell ref="E80:F80"/>
    <mergeCell ref="H80:J80"/>
    <mergeCell ref="A83:D83"/>
    <mergeCell ref="E83:F83"/>
    <mergeCell ref="H83:J83"/>
    <mergeCell ref="K83:L83"/>
    <mergeCell ref="A67:L67"/>
    <mergeCell ref="A68:L68"/>
    <mergeCell ref="A71:D71"/>
    <mergeCell ref="E71:F71"/>
    <mergeCell ref="H71:J71"/>
    <mergeCell ref="K71:L71"/>
    <mergeCell ref="J70:L70"/>
    <mergeCell ref="A70:C70"/>
    <mergeCell ref="E70:I70"/>
    <mergeCell ref="K59:L59"/>
    <mergeCell ref="A62:D62"/>
    <mergeCell ref="E62:F62"/>
    <mergeCell ref="H62:J62"/>
    <mergeCell ref="K62:L62"/>
    <mergeCell ref="A59:D59"/>
    <mergeCell ref="E59:F59"/>
    <mergeCell ref="H59:J59"/>
    <mergeCell ref="A34:L34"/>
    <mergeCell ref="A35:L35"/>
    <mergeCell ref="A38:D38"/>
    <mergeCell ref="E38:F38"/>
    <mergeCell ref="H38:J38"/>
    <mergeCell ref="K38:L38"/>
    <mergeCell ref="A37:C37"/>
    <mergeCell ref="E37:I37"/>
    <mergeCell ref="J37:L37"/>
    <mergeCell ref="A32:D32"/>
    <mergeCell ref="E32:F32"/>
    <mergeCell ref="H32:J32"/>
    <mergeCell ref="K32:L32"/>
    <mergeCell ref="H23:J23"/>
    <mergeCell ref="K23:L23"/>
    <mergeCell ref="A20:D20"/>
    <mergeCell ref="E20:F20"/>
    <mergeCell ref="H20:J20"/>
    <mergeCell ref="A23:D23"/>
    <mergeCell ref="E23:F23"/>
    <mergeCell ref="A8:D8"/>
    <mergeCell ref="J10:L10"/>
    <mergeCell ref="A17:D17"/>
    <mergeCell ref="E17:F17"/>
    <mergeCell ref="H17:J17"/>
    <mergeCell ref="K17:L17"/>
    <mergeCell ref="A13:C13"/>
    <mergeCell ref="E13:I13"/>
    <mergeCell ref="J13:L13"/>
    <mergeCell ref="A10:C10"/>
    <mergeCell ref="K5:L5"/>
    <mergeCell ref="H5:J5"/>
    <mergeCell ref="E8:F8"/>
    <mergeCell ref="H8:J8"/>
    <mergeCell ref="J7:L7"/>
    <mergeCell ref="K8:L8"/>
    <mergeCell ref="J1:L2"/>
    <mergeCell ref="J4:L4"/>
    <mergeCell ref="A1:I1"/>
    <mergeCell ref="A2:I2"/>
    <mergeCell ref="E4:I4"/>
    <mergeCell ref="A95:D95"/>
    <mergeCell ref="A88:C88"/>
    <mergeCell ref="E88:I88"/>
    <mergeCell ref="J88:L88"/>
    <mergeCell ref="J94:L94"/>
    <mergeCell ref="J91:L91"/>
    <mergeCell ref="A91:C91"/>
    <mergeCell ref="E91:I91"/>
    <mergeCell ref="A94:C94"/>
    <mergeCell ref="E94:I94"/>
    <mergeCell ref="A86:D86"/>
    <mergeCell ref="A85:C85"/>
    <mergeCell ref="E85:I85"/>
    <mergeCell ref="J85:L85"/>
    <mergeCell ref="E86:F86"/>
    <mergeCell ref="H86:J86"/>
    <mergeCell ref="K86:L86"/>
    <mergeCell ref="J79:L79"/>
    <mergeCell ref="A79:C79"/>
    <mergeCell ref="E79:I79"/>
    <mergeCell ref="K80:L80"/>
    <mergeCell ref="A77:D77"/>
    <mergeCell ref="E77:F77"/>
    <mergeCell ref="H77:J77"/>
    <mergeCell ref="K77:L77"/>
    <mergeCell ref="A76:C76"/>
    <mergeCell ref="E76:I76"/>
    <mergeCell ref="J76:L76"/>
    <mergeCell ref="A73:C73"/>
    <mergeCell ref="E73:I73"/>
    <mergeCell ref="J73:L73"/>
    <mergeCell ref="A74:D74"/>
    <mergeCell ref="E74:F74"/>
    <mergeCell ref="H74:J74"/>
    <mergeCell ref="K74:L74"/>
    <mergeCell ref="A65:D65"/>
    <mergeCell ref="E65:F65"/>
    <mergeCell ref="H65:J65"/>
    <mergeCell ref="K65:L65"/>
    <mergeCell ref="A64:C64"/>
    <mergeCell ref="E64:I64"/>
    <mergeCell ref="J64:L64"/>
    <mergeCell ref="A61:C61"/>
    <mergeCell ref="E61:I61"/>
    <mergeCell ref="J61:L61"/>
    <mergeCell ref="J58:L58"/>
    <mergeCell ref="A58:C58"/>
    <mergeCell ref="E58:I58"/>
    <mergeCell ref="A56:D56"/>
    <mergeCell ref="E56:F56"/>
    <mergeCell ref="H56:J56"/>
    <mergeCell ref="K56:L56"/>
    <mergeCell ref="A55:C55"/>
    <mergeCell ref="E55:I55"/>
    <mergeCell ref="J55:L55"/>
    <mergeCell ref="A52:C52"/>
    <mergeCell ref="E52:I52"/>
    <mergeCell ref="J52:L52"/>
    <mergeCell ref="A53:D53"/>
    <mergeCell ref="E53:F53"/>
    <mergeCell ref="H53:J53"/>
    <mergeCell ref="K53:L53"/>
    <mergeCell ref="A50:D50"/>
    <mergeCell ref="E50:F50"/>
    <mergeCell ref="H50:J50"/>
    <mergeCell ref="K50:L50"/>
    <mergeCell ref="J49:L49"/>
    <mergeCell ref="A49:C49"/>
    <mergeCell ref="E49:I49"/>
    <mergeCell ref="A47:D47"/>
    <mergeCell ref="E47:F47"/>
    <mergeCell ref="H47:J47"/>
    <mergeCell ref="K47:L47"/>
    <mergeCell ref="A46:C46"/>
    <mergeCell ref="E46:I46"/>
    <mergeCell ref="J46:L46"/>
    <mergeCell ref="A43:C43"/>
    <mergeCell ref="E43:I43"/>
    <mergeCell ref="J43:L43"/>
    <mergeCell ref="A44:D44"/>
    <mergeCell ref="E44:F44"/>
    <mergeCell ref="H44:J44"/>
    <mergeCell ref="K44:L44"/>
    <mergeCell ref="A40:C40"/>
    <mergeCell ref="E40:I40"/>
    <mergeCell ref="J40:L40"/>
    <mergeCell ref="E41:F41"/>
    <mergeCell ref="H41:J41"/>
    <mergeCell ref="K41:L41"/>
    <mergeCell ref="A41:D41"/>
    <mergeCell ref="K26:L26"/>
    <mergeCell ref="A31:C31"/>
    <mergeCell ref="E31:I31"/>
    <mergeCell ref="J31:L31"/>
    <mergeCell ref="A29:D29"/>
    <mergeCell ref="E29:F29"/>
    <mergeCell ref="H29:J29"/>
    <mergeCell ref="K29:L29"/>
    <mergeCell ref="E28:I28"/>
    <mergeCell ref="A26:D26"/>
    <mergeCell ref="E26:F26"/>
    <mergeCell ref="H26:J26"/>
    <mergeCell ref="K11:L11"/>
    <mergeCell ref="A25:C25"/>
    <mergeCell ref="E25:I25"/>
    <mergeCell ref="J25:L25"/>
    <mergeCell ref="A22:C22"/>
    <mergeCell ref="E22:I22"/>
    <mergeCell ref="J22:L22"/>
    <mergeCell ref="K20:L20"/>
    <mergeCell ref="A7:C7"/>
    <mergeCell ref="E7:I7"/>
    <mergeCell ref="A4:C4"/>
    <mergeCell ref="A5:D5"/>
    <mergeCell ref="E5:F5"/>
    <mergeCell ref="E10:I10"/>
    <mergeCell ref="A11:D11"/>
    <mergeCell ref="E11:F11"/>
    <mergeCell ref="A99:D100"/>
    <mergeCell ref="E99:F100"/>
    <mergeCell ref="G99:J100"/>
    <mergeCell ref="H11:J11"/>
    <mergeCell ref="J19:L19"/>
    <mergeCell ref="A19:C19"/>
    <mergeCell ref="E19:I19"/>
    <mergeCell ref="K99:L100"/>
    <mergeCell ref="A14:D14"/>
    <mergeCell ref="E14:F14"/>
    <mergeCell ref="H14:J14"/>
    <mergeCell ref="K14:L14"/>
    <mergeCell ref="A16:C16"/>
    <mergeCell ref="E16:I16"/>
    <mergeCell ref="J16:L16"/>
    <mergeCell ref="J28:L28"/>
    <mergeCell ref="A28:C28"/>
  </mergeCells>
  <printOptions/>
  <pageMargins left="0.3937007874015748" right="0" top="0.5905511811023623"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Foglio7">
    <tabColor indexed="51"/>
  </sheetPr>
  <dimension ref="A1:AK43"/>
  <sheetViews>
    <sheetView workbookViewId="0" topLeftCell="A1">
      <selection activeCell="Z10" sqref="Z10:AB10"/>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1</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788">
        <v>0</v>
      </c>
      <c r="C14" s="789"/>
      <c r="D14" s="78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793">
        <v>0</v>
      </c>
      <c r="C16" s="794"/>
      <c r="D16" s="794"/>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43" ht="12.75">
      <c r="A43" t="s">
        <v>30</v>
      </c>
    </row>
  </sheetData>
  <sheetProtection sheet="1" objects="1" scenarios="1"/>
  <mergeCells count="121">
    <mergeCell ref="A24:I24"/>
    <mergeCell ref="J24:O24"/>
    <mergeCell ref="AB24:AK24"/>
    <mergeCell ref="P24:AA24"/>
    <mergeCell ref="P22:T22"/>
    <mergeCell ref="I19:O19"/>
    <mergeCell ref="I20:O20"/>
    <mergeCell ref="I21:O21"/>
    <mergeCell ref="I22:O22"/>
    <mergeCell ref="P19:T19"/>
    <mergeCell ref="P20:T20"/>
    <mergeCell ref="A4:G4"/>
    <mergeCell ref="H4:K4"/>
    <mergeCell ref="L4:AK4"/>
    <mergeCell ref="A19:H22"/>
    <mergeCell ref="Z13:AE13"/>
    <mergeCell ref="AF13:AK13"/>
    <mergeCell ref="B17:H17"/>
    <mergeCell ref="I17:M17"/>
    <mergeCell ref="N17:O17"/>
    <mergeCell ref="P21:T21"/>
    <mergeCell ref="Z14:AB14"/>
    <mergeCell ref="AC14:AE14"/>
    <mergeCell ref="AF14:AK14"/>
    <mergeCell ref="R14:T14"/>
    <mergeCell ref="N13:O13"/>
    <mergeCell ref="P13:Q13"/>
    <mergeCell ref="R13:T13"/>
    <mergeCell ref="U13:Y13"/>
    <mergeCell ref="R9:T9"/>
    <mergeCell ref="U9:Y9"/>
    <mergeCell ref="Z9:AE9"/>
    <mergeCell ref="AF9:AK9"/>
    <mergeCell ref="P9:Q9"/>
    <mergeCell ref="N10:O10"/>
    <mergeCell ref="P10:Q10"/>
    <mergeCell ref="B10:D10"/>
    <mergeCell ref="AF6:AK8"/>
    <mergeCell ref="Z11:AB11"/>
    <mergeCell ref="AF12:AK12"/>
    <mergeCell ref="Z12:AB12"/>
    <mergeCell ref="AF10:AK10"/>
    <mergeCell ref="AC11:AE11"/>
    <mergeCell ref="AC12:AE12"/>
    <mergeCell ref="AF11:AK11"/>
    <mergeCell ref="U12:Y12"/>
    <mergeCell ref="U14:Y14"/>
    <mergeCell ref="N7:O7"/>
    <mergeCell ref="N6:T6"/>
    <mergeCell ref="P7:Q7"/>
    <mergeCell ref="R7:T7"/>
    <mergeCell ref="N8:O8"/>
    <mergeCell ref="U11:Y11"/>
    <mergeCell ref="U6:Y8"/>
    <mergeCell ref="N14:O14"/>
    <mergeCell ref="L1:AK1"/>
    <mergeCell ref="L2:AK2"/>
    <mergeCell ref="R10:T10"/>
    <mergeCell ref="Z6:AE8"/>
    <mergeCell ref="I10:M10"/>
    <mergeCell ref="I6:M8"/>
    <mergeCell ref="U10:Y10"/>
    <mergeCell ref="Z10:AB10"/>
    <mergeCell ref="AC10:AE10"/>
    <mergeCell ref="R8:T8"/>
    <mergeCell ref="A6:A8"/>
    <mergeCell ref="E11:H11"/>
    <mergeCell ref="B11:D11"/>
    <mergeCell ref="A1:K1"/>
    <mergeCell ref="A2:K2"/>
    <mergeCell ref="B6:D8"/>
    <mergeCell ref="E6:H8"/>
    <mergeCell ref="A9:A12"/>
    <mergeCell ref="I9:M9"/>
    <mergeCell ref="I12:M12"/>
    <mergeCell ref="R11:T11"/>
    <mergeCell ref="R12:T12"/>
    <mergeCell ref="E10:H10"/>
    <mergeCell ref="I11:M11"/>
    <mergeCell ref="N11:O11"/>
    <mergeCell ref="N12:O12"/>
    <mergeCell ref="P8:Q8"/>
    <mergeCell ref="B12:D12"/>
    <mergeCell ref="E12:H12"/>
    <mergeCell ref="E14:H14"/>
    <mergeCell ref="I14:M14"/>
    <mergeCell ref="P14:Q14"/>
    <mergeCell ref="P11:Q11"/>
    <mergeCell ref="P12:Q12"/>
    <mergeCell ref="B9:H9"/>
    <mergeCell ref="N9:O9"/>
    <mergeCell ref="B16:D16"/>
    <mergeCell ref="E16:H16"/>
    <mergeCell ref="I16:M16"/>
    <mergeCell ref="A13:A16"/>
    <mergeCell ref="B13:H13"/>
    <mergeCell ref="I13:M13"/>
    <mergeCell ref="B15:D15"/>
    <mergeCell ref="E15:H15"/>
    <mergeCell ref="I15:M15"/>
    <mergeCell ref="N15:O15"/>
    <mergeCell ref="P15:Q15"/>
    <mergeCell ref="B14:D14"/>
    <mergeCell ref="U15:Y15"/>
    <mergeCell ref="R15:T15"/>
    <mergeCell ref="Z15:AB15"/>
    <mergeCell ref="AC15:AE15"/>
    <mergeCell ref="AF15:AK15"/>
    <mergeCell ref="Z16:AB16"/>
    <mergeCell ref="AC16:AE16"/>
    <mergeCell ref="AF16:AK16"/>
    <mergeCell ref="U19:AK22"/>
    <mergeCell ref="N16:O16"/>
    <mergeCell ref="P16:Q16"/>
    <mergeCell ref="R16:T16"/>
    <mergeCell ref="U16:Y16"/>
    <mergeCell ref="AF17:AK17"/>
    <mergeCell ref="P17:Q17"/>
    <mergeCell ref="R17:T17"/>
    <mergeCell ref="U17:Y17"/>
    <mergeCell ref="Z17:AE17"/>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xl/worksheets/sheet9.xml><?xml version="1.0" encoding="utf-8"?>
<worksheet xmlns="http://schemas.openxmlformats.org/spreadsheetml/2006/main" xmlns:r="http://schemas.openxmlformats.org/officeDocument/2006/relationships">
  <sheetPr codeName="Foglio36">
    <tabColor indexed="51"/>
  </sheetPr>
  <dimension ref="A1:AK31"/>
  <sheetViews>
    <sheetView workbookViewId="0" topLeftCell="A1">
      <selection activeCell="H4" sqref="H4:K4"/>
    </sheetView>
  </sheetViews>
  <sheetFormatPr defaultColWidth="9.140625" defaultRowHeight="12.75"/>
  <cols>
    <col min="1" max="13" width="3.7109375" style="0" customWidth="1"/>
    <col min="14" max="14" width="6.28125" style="0" customWidth="1"/>
    <col min="15" max="19" width="3.7109375" style="0" customWidth="1"/>
    <col min="20" max="20" width="2.57421875" style="0" customWidth="1"/>
    <col min="21" max="22" width="3.7109375" style="0" customWidth="1"/>
    <col min="23" max="23" width="2.7109375" style="0" customWidth="1"/>
    <col min="24" max="29" width="3.7109375" style="0" customWidth="1"/>
    <col min="30" max="30" width="2.57421875" style="0" customWidth="1"/>
    <col min="31" max="34" width="3.7109375" style="0" customWidth="1"/>
    <col min="35" max="35" width="2.140625" style="0" customWidth="1"/>
    <col min="36" max="112" width="3.7109375" style="0" customWidth="1"/>
  </cols>
  <sheetData>
    <row r="1" spans="1:37" ht="26.25" thickBot="1" thickTop="1">
      <c r="A1" s="828" t="s">
        <v>10</v>
      </c>
      <c r="B1" s="829"/>
      <c r="C1" s="829"/>
      <c r="D1" s="829"/>
      <c r="E1" s="829"/>
      <c r="F1" s="829"/>
      <c r="G1" s="829"/>
      <c r="H1" s="829"/>
      <c r="I1" s="829"/>
      <c r="J1" s="829"/>
      <c r="K1" s="830"/>
      <c r="L1" s="854" t="s">
        <v>66</v>
      </c>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6"/>
    </row>
    <row r="2" spans="1:37" ht="34.5" customHeight="1" thickBot="1" thickTop="1">
      <c r="A2" s="831" t="str">
        <f>Foglio0!D23</f>
        <v>2013/2014</v>
      </c>
      <c r="B2" s="832"/>
      <c r="C2" s="832"/>
      <c r="D2" s="832"/>
      <c r="E2" s="832"/>
      <c r="F2" s="832"/>
      <c r="G2" s="832"/>
      <c r="H2" s="832"/>
      <c r="I2" s="832"/>
      <c r="J2" s="832"/>
      <c r="K2" s="833"/>
      <c r="L2" s="857" t="s">
        <v>67</v>
      </c>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9"/>
    </row>
    <row r="3" s="2" customFormat="1" ht="4.5" customHeight="1" thickBot="1" thickTop="1"/>
    <row r="4" spans="1:37" ht="20.25" customHeight="1" thickBot="1" thickTop="1">
      <c r="A4" s="944" t="s">
        <v>82</v>
      </c>
      <c r="B4" s="945"/>
      <c r="C4" s="945"/>
      <c r="D4" s="945"/>
      <c r="E4" s="945"/>
      <c r="F4" s="945"/>
      <c r="G4" s="945"/>
      <c r="H4" s="946">
        <v>2</v>
      </c>
      <c r="I4" s="947"/>
      <c r="J4" s="947"/>
      <c r="K4" s="948"/>
      <c r="L4" s="949" t="s">
        <v>30</v>
      </c>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1"/>
    </row>
    <row r="5" ht="4.5" customHeight="1" thickBot="1" thickTop="1"/>
    <row r="6" spans="1:37" ht="19.5" customHeight="1" thickBot="1" thickTop="1">
      <c r="A6" s="826" t="s">
        <v>68</v>
      </c>
      <c r="B6" s="834" t="s">
        <v>69</v>
      </c>
      <c r="C6" s="835"/>
      <c r="D6" s="836"/>
      <c r="E6" s="843" t="s">
        <v>23</v>
      </c>
      <c r="F6" s="844"/>
      <c r="G6" s="844"/>
      <c r="H6" s="845"/>
      <c r="I6" s="843" t="s">
        <v>70</v>
      </c>
      <c r="J6" s="844"/>
      <c r="K6" s="844"/>
      <c r="L6" s="844"/>
      <c r="M6" s="845"/>
      <c r="N6" s="890" t="s">
        <v>71</v>
      </c>
      <c r="O6" s="890"/>
      <c r="P6" s="890"/>
      <c r="Q6" s="890"/>
      <c r="R6" s="890"/>
      <c r="S6" s="890"/>
      <c r="T6" s="890"/>
      <c r="U6" s="893" t="s">
        <v>72</v>
      </c>
      <c r="V6" s="894"/>
      <c r="W6" s="894"/>
      <c r="X6" s="894"/>
      <c r="Y6" s="895"/>
      <c r="Z6" s="862" t="s">
        <v>73</v>
      </c>
      <c r="AA6" s="863"/>
      <c r="AB6" s="863"/>
      <c r="AC6" s="863"/>
      <c r="AD6" s="863"/>
      <c r="AE6" s="864"/>
      <c r="AF6" s="900" t="s">
        <v>74</v>
      </c>
      <c r="AG6" s="901"/>
      <c r="AH6" s="901"/>
      <c r="AI6" s="901"/>
      <c r="AJ6" s="901"/>
      <c r="AK6" s="902"/>
    </row>
    <row r="7" spans="1:37" ht="14.25" customHeight="1" thickBot="1" thickTop="1">
      <c r="A7" s="827"/>
      <c r="B7" s="837"/>
      <c r="C7" s="838"/>
      <c r="D7" s="839"/>
      <c r="E7" s="846"/>
      <c r="F7" s="847"/>
      <c r="G7" s="847"/>
      <c r="H7" s="848"/>
      <c r="I7" s="846"/>
      <c r="J7" s="847"/>
      <c r="K7" s="847"/>
      <c r="L7" s="847"/>
      <c r="M7" s="848"/>
      <c r="N7" s="888" t="s">
        <v>27</v>
      </c>
      <c r="O7" s="889"/>
      <c r="P7" s="889" t="s">
        <v>2</v>
      </c>
      <c r="Q7" s="889"/>
      <c r="R7" s="889" t="s">
        <v>26</v>
      </c>
      <c r="S7" s="889"/>
      <c r="T7" s="891"/>
      <c r="U7" s="893"/>
      <c r="V7" s="894"/>
      <c r="W7" s="894"/>
      <c r="X7" s="894"/>
      <c r="Y7" s="895"/>
      <c r="Z7" s="865"/>
      <c r="AA7" s="866"/>
      <c r="AB7" s="866"/>
      <c r="AC7" s="866"/>
      <c r="AD7" s="866"/>
      <c r="AE7" s="867"/>
      <c r="AF7" s="903"/>
      <c r="AG7" s="904"/>
      <c r="AH7" s="904"/>
      <c r="AI7" s="904"/>
      <c r="AJ7" s="904"/>
      <c r="AK7" s="905"/>
    </row>
    <row r="8" spans="1:37" ht="14.25" customHeight="1" thickBot="1" thickTop="1">
      <c r="A8" s="827"/>
      <c r="B8" s="840"/>
      <c r="C8" s="841"/>
      <c r="D8" s="842"/>
      <c r="E8" s="840"/>
      <c r="F8" s="841"/>
      <c r="G8" s="841"/>
      <c r="H8" s="842"/>
      <c r="I8" s="840"/>
      <c r="J8" s="841"/>
      <c r="K8" s="841"/>
      <c r="L8" s="841"/>
      <c r="M8" s="842"/>
      <c r="N8" s="892">
        <f>Foglio0!C7</f>
        <v>0.088</v>
      </c>
      <c r="O8" s="813"/>
      <c r="P8" s="813">
        <f>Foglio0!H7</f>
        <v>0.0035</v>
      </c>
      <c r="Q8" s="813"/>
      <c r="R8" s="883">
        <f>Foglio0!F5</f>
        <v>9.15</v>
      </c>
      <c r="S8" s="883"/>
      <c r="T8" s="884"/>
      <c r="U8" s="896"/>
      <c r="V8" s="897"/>
      <c r="W8" s="897"/>
      <c r="X8" s="897"/>
      <c r="Y8" s="898"/>
      <c r="Z8" s="868"/>
      <c r="AA8" s="869"/>
      <c r="AB8" s="869"/>
      <c r="AC8" s="869"/>
      <c r="AD8" s="869"/>
      <c r="AE8" s="870"/>
      <c r="AF8" s="906"/>
      <c r="AG8" s="907"/>
      <c r="AH8" s="907"/>
      <c r="AI8" s="907"/>
      <c r="AJ8" s="907"/>
      <c r="AK8" s="908"/>
    </row>
    <row r="9" spans="1:37" ht="16.5" customHeight="1" thickBot="1" thickTop="1">
      <c r="A9" s="849" t="s">
        <v>50</v>
      </c>
      <c r="B9" s="820" t="s">
        <v>34</v>
      </c>
      <c r="C9" s="821"/>
      <c r="D9" s="821"/>
      <c r="E9" s="821"/>
      <c r="F9" s="821"/>
      <c r="G9" s="821"/>
      <c r="H9" s="822"/>
      <c r="I9" s="852">
        <f>ROUND(I10+I11+I12,2)</f>
        <v>0</v>
      </c>
      <c r="J9" s="852"/>
      <c r="K9" s="852"/>
      <c r="L9" s="852"/>
      <c r="M9" s="853"/>
      <c r="N9" s="823">
        <f>ROUND(N10+N11+N12,2)</f>
        <v>0</v>
      </c>
      <c r="O9" s="824"/>
      <c r="P9" s="914">
        <f>ROUND(P10+P11+P12,2)</f>
        <v>0</v>
      </c>
      <c r="Q9" s="915"/>
      <c r="R9" s="915">
        <f>ROUND(R10+R11+R12,2)</f>
        <v>0</v>
      </c>
      <c r="S9" s="915"/>
      <c r="T9" s="920"/>
      <c r="U9" s="921">
        <f>ROUND(U10+U11+U12,2)</f>
        <v>0</v>
      </c>
      <c r="V9" s="922"/>
      <c r="W9" s="922"/>
      <c r="X9" s="922"/>
      <c r="Y9" s="923"/>
      <c r="Z9" s="924">
        <f>ROUND(AC10+AC11+AC12,2)</f>
        <v>0</v>
      </c>
      <c r="AA9" s="925"/>
      <c r="AB9" s="925"/>
      <c r="AC9" s="925"/>
      <c r="AD9" s="925"/>
      <c r="AE9" s="926"/>
      <c r="AF9" s="924">
        <f>ROUND(AF10+AF11+AF12,2)</f>
        <v>0</v>
      </c>
      <c r="AG9" s="925"/>
      <c r="AH9" s="925"/>
      <c r="AI9" s="925"/>
      <c r="AJ9" s="925"/>
      <c r="AK9" s="926"/>
    </row>
    <row r="10" spans="1:37" ht="28.5" customHeight="1" thickTop="1">
      <c r="A10" s="850"/>
      <c r="B10" s="918">
        <v>0</v>
      </c>
      <c r="C10" s="919"/>
      <c r="D10" s="919"/>
      <c r="E10" s="825">
        <f>Foglio0!H34</f>
        <v>50</v>
      </c>
      <c r="F10" s="825"/>
      <c r="G10" s="825"/>
      <c r="H10" s="825"/>
      <c r="I10" s="871">
        <f>ROUND(B10*E10,2)</f>
        <v>0</v>
      </c>
      <c r="J10" s="872"/>
      <c r="K10" s="872"/>
      <c r="L10" s="872"/>
      <c r="M10" s="873"/>
      <c r="N10" s="916">
        <f>ROUND(I10*N8,2)</f>
        <v>0</v>
      </c>
      <c r="O10" s="860"/>
      <c r="P10" s="917">
        <f>ROUND(I10*P8,2)</f>
        <v>0</v>
      </c>
      <c r="Q10" s="860"/>
      <c r="R10" s="860">
        <f>ROUND(N10+P10,2)</f>
        <v>0</v>
      </c>
      <c r="S10" s="860"/>
      <c r="T10" s="861"/>
      <c r="U10" s="874">
        <f>ROUND(I10-R10,2)</f>
        <v>0</v>
      </c>
      <c r="V10" s="875"/>
      <c r="W10" s="875"/>
      <c r="X10" s="875"/>
      <c r="Y10" s="876"/>
      <c r="Z10" s="877">
        <f>Foglio0!D29</f>
        <v>0.27</v>
      </c>
      <c r="AA10" s="878"/>
      <c r="AB10" s="879"/>
      <c r="AC10" s="880">
        <f>ROUND(U10*Z10,2)</f>
        <v>0</v>
      </c>
      <c r="AD10" s="881"/>
      <c r="AE10" s="882"/>
      <c r="AF10" s="911">
        <f>ROUND(U10-AC10,2)</f>
        <v>0</v>
      </c>
      <c r="AG10" s="912"/>
      <c r="AH10" s="912"/>
      <c r="AI10" s="912"/>
      <c r="AJ10" s="912"/>
      <c r="AK10" s="913"/>
    </row>
    <row r="11" spans="1:37" ht="27.75">
      <c r="A11" s="850"/>
      <c r="B11" s="807">
        <v>0</v>
      </c>
      <c r="C11" s="808"/>
      <c r="D11" s="808"/>
      <c r="E11" s="809">
        <f>Foglio0!H36</f>
        <v>35</v>
      </c>
      <c r="F11" s="809"/>
      <c r="G11" s="809"/>
      <c r="H11" s="809"/>
      <c r="I11" s="810">
        <f>ROUND(B11*E11,2)</f>
        <v>0</v>
      </c>
      <c r="J11" s="811"/>
      <c r="K11" s="811"/>
      <c r="L11" s="811"/>
      <c r="M11" s="812"/>
      <c r="N11" s="785">
        <f>ROUND(I11*N8,2)</f>
        <v>0</v>
      </c>
      <c r="O11" s="786"/>
      <c r="P11" s="787">
        <f>ROUND(I11*P8,2)</f>
        <v>0</v>
      </c>
      <c r="Q11" s="786"/>
      <c r="R11" s="786">
        <f>ROUND(N11+P11,2)</f>
        <v>0</v>
      </c>
      <c r="S11" s="786"/>
      <c r="T11" s="792"/>
      <c r="U11" s="790">
        <f>ROUND(I11-R11,2)</f>
        <v>0</v>
      </c>
      <c r="V11" s="317"/>
      <c r="W11" s="317"/>
      <c r="X11" s="317"/>
      <c r="Y11" s="791"/>
      <c r="Z11" s="767">
        <f>Foglio0!D29</f>
        <v>0.27</v>
      </c>
      <c r="AA11" s="768"/>
      <c r="AB11" s="909"/>
      <c r="AC11" s="770">
        <f>ROUND(U11*Z11,2)</f>
        <v>0</v>
      </c>
      <c r="AD11" s="771"/>
      <c r="AE11" s="772"/>
      <c r="AF11" s="773">
        <f>ROUND(U11-AC11,2)</f>
        <v>0</v>
      </c>
      <c r="AG11" s="774"/>
      <c r="AH11" s="774"/>
      <c r="AI11" s="774"/>
      <c r="AJ11" s="774"/>
      <c r="AK11" s="775"/>
    </row>
    <row r="12" spans="1:37" ht="28.5" thickBot="1">
      <c r="A12" s="851"/>
      <c r="B12" s="807">
        <v>0</v>
      </c>
      <c r="C12" s="808"/>
      <c r="D12" s="808"/>
      <c r="E12" s="809">
        <f>Foglio0!H38</f>
        <v>17.5</v>
      </c>
      <c r="F12" s="809"/>
      <c r="G12" s="809"/>
      <c r="H12" s="809"/>
      <c r="I12" s="810">
        <f>ROUND(B12*E12,2)</f>
        <v>0</v>
      </c>
      <c r="J12" s="811"/>
      <c r="K12" s="811"/>
      <c r="L12" s="811"/>
      <c r="M12" s="812"/>
      <c r="N12" s="785">
        <f>ROUND(I12*N8,2)</f>
        <v>0</v>
      </c>
      <c r="O12" s="786"/>
      <c r="P12" s="787">
        <f>ROUND(I12*P8,2)</f>
        <v>0</v>
      </c>
      <c r="Q12" s="786"/>
      <c r="R12" s="786">
        <f>ROUND(N12+P12,2)</f>
        <v>0</v>
      </c>
      <c r="S12" s="786"/>
      <c r="T12" s="792"/>
      <c r="U12" s="790">
        <f>ROUND(I12-R12,2)</f>
        <v>0</v>
      </c>
      <c r="V12" s="317"/>
      <c r="W12" s="317"/>
      <c r="X12" s="317"/>
      <c r="Y12" s="791"/>
      <c r="Z12" s="776">
        <f>Foglio0!D29</f>
        <v>0.27</v>
      </c>
      <c r="AA12" s="777"/>
      <c r="AB12" s="910"/>
      <c r="AC12" s="770">
        <f>ROUND(U12*Z12,2)</f>
        <v>0</v>
      </c>
      <c r="AD12" s="771"/>
      <c r="AE12" s="772"/>
      <c r="AF12" s="773">
        <f>ROUND(U12-AC12,2)</f>
        <v>0</v>
      </c>
      <c r="AG12" s="774"/>
      <c r="AH12" s="774"/>
      <c r="AI12" s="774"/>
      <c r="AJ12" s="774"/>
      <c r="AK12" s="775"/>
    </row>
    <row r="13" spans="1:37" ht="16.5" customHeight="1" thickBot="1" thickTop="1">
      <c r="A13" s="799" t="s">
        <v>75</v>
      </c>
      <c r="B13" s="802" t="s">
        <v>34</v>
      </c>
      <c r="C13" s="803"/>
      <c r="D13" s="803"/>
      <c r="E13" s="803"/>
      <c r="F13" s="803"/>
      <c r="G13" s="803"/>
      <c r="H13" s="804"/>
      <c r="I13" s="805">
        <f>ROUND(I14+I15+I16,2)</f>
        <v>0</v>
      </c>
      <c r="J13" s="805"/>
      <c r="K13" s="805"/>
      <c r="L13" s="805"/>
      <c r="M13" s="806"/>
      <c r="N13" s="927">
        <f>ROUND(N14+N15+N16,2)</f>
        <v>0</v>
      </c>
      <c r="O13" s="928"/>
      <c r="P13" s="929">
        <f>ROUND(P14+P15+P16,2)</f>
        <v>0</v>
      </c>
      <c r="Q13" s="928"/>
      <c r="R13" s="928">
        <f>ROUND(R14+R15+R16,2)</f>
        <v>0</v>
      </c>
      <c r="S13" s="928"/>
      <c r="T13" s="930"/>
      <c r="U13" s="931">
        <f>ROUND(U14+U15+U16,2)</f>
        <v>0</v>
      </c>
      <c r="V13" s="932"/>
      <c r="W13" s="932"/>
      <c r="X13" s="932"/>
      <c r="Y13" s="933"/>
      <c r="Z13" s="931">
        <f>ROUND(AC14+AC15+AC16,2)</f>
        <v>0</v>
      </c>
      <c r="AA13" s="932"/>
      <c r="AB13" s="932"/>
      <c r="AC13" s="932"/>
      <c r="AD13" s="932"/>
      <c r="AE13" s="933"/>
      <c r="AF13" s="931">
        <f>ROUND(AF14+AF15+AF16,2)</f>
        <v>0</v>
      </c>
      <c r="AG13" s="932"/>
      <c r="AH13" s="932"/>
      <c r="AI13" s="932"/>
      <c r="AJ13" s="932"/>
      <c r="AK13" s="933"/>
    </row>
    <row r="14" spans="1:37" ht="28.5" customHeight="1" thickTop="1">
      <c r="A14" s="800"/>
      <c r="B14" s="918">
        <v>0</v>
      </c>
      <c r="C14" s="919"/>
      <c r="D14" s="919"/>
      <c r="E14" s="814">
        <f>Foglio0!H40</f>
        <v>16.5</v>
      </c>
      <c r="F14" s="814"/>
      <c r="G14" s="814"/>
      <c r="H14" s="814"/>
      <c r="I14" s="815">
        <f>ROUND(B14*E14,2)</f>
        <v>0</v>
      </c>
      <c r="J14" s="816"/>
      <c r="K14" s="816"/>
      <c r="L14" s="816"/>
      <c r="M14" s="817"/>
      <c r="N14" s="899">
        <f>ROUND(I14*N8,2)</f>
        <v>0</v>
      </c>
      <c r="O14" s="819"/>
      <c r="P14" s="818">
        <f>ROUND(I14*P8,2)</f>
        <v>0</v>
      </c>
      <c r="Q14" s="819"/>
      <c r="R14" s="819">
        <f>ROUND(N14+P14,2)</f>
        <v>0</v>
      </c>
      <c r="S14" s="819"/>
      <c r="T14" s="943"/>
      <c r="U14" s="885">
        <f>ROUND(I14-R14,2)</f>
        <v>0</v>
      </c>
      <c r="V14" s="886"/>
      <c r="W14" s="886"/>
      <c r="X14" s="886"/>
      <c r="Y14" s="887"/>
      <c r="Z14" s="934">
        <f>Foglio0!D29</f>
        <v>0.27</v>
      </c>
      <c r="AA14" s="935"/>
      <c r="AB14" s="936"/>
      <c r="AC14" s="937">
        <f>ROUND(U14*Z14,2)</f>
        <v>0</v>
      </c>
      <c r="AD14" s="938"/>
      <c r="AE14" s="939"/>
      <c r="AF14" s="940">
        <f>ROUND(U14-AC14,2)</f>
        <v>0</v>
      </c>
      <c r="AG14" s="941"/>
      <c r="AH14" s="941"/>
      <c r="AI14" s="941"/>
      <c r="AJ14" s="941"/>
      <c r="AK14" s="942"/>
    </row>
    <row r="15" spans="1:37" ht="27.75">
      <c r="A15" s="800"/>
      <c r="B15" s="807">
        <v>0</v>
      </c>
      <c r="C15" s="808"/>
      <c r="D15" s="808"/>
      <c r="E15" s="809">
        <f>Foglio0!H42</f>
        <v>14.5</v>
      </c>
      <c r="F15" s="809"/>
      <c r="G15" s="809"/>
      <c r="H15" s="809"/>
      <c r="I15" s="810">
        <f>ROUND(B15*E15,2)</f>
        <v>0</v>
      </c>
      <c r="J15" s="811"/>
      <c r="K15" s="811"/>
      <c r="L15" s="811"/>
      <c r="M15" s="812"/>
      <c r="N15" s="785">
        <f>ROUND(I15*N8,2)</f>
        <v>0</v>
      </c>
      <c r="O15" s="786"/>
      <c r="P15" s="787">
        <f>ROUND(I15*P8,2)</f>
        <v>0</v>
      </c>
      <c r="Q15" s="786"/>
      <c r="R15" s="786">
        <f>ROUND(N15+P15,2)</f>
        <v>0</v>
      </c>
      <c r="S15" s="786"/>
      <c r="T15" s="792"/>
      <c r="U15" s="790">
        <f>ROUND(I15-R15,2)</f>
        <v>0</v>
      </c>
      <c r="V15" s="317"/>
      <c r="W15" s="317"/>
      <c r="X15" s="317"/>
      <c r="Y15" s="791"/>
      <c r="Z15" s="767">
        <f>Foglio0!D29</f>
        <v>0.27</v>
      </c>
      <c r="AA15" s="768"/>
      <c r="AB15" s="769"/>
      <c r="AC15" s="770">
        <f>ROUND(U15*Z15,2)</f>
        <v>0</v>
      </c>
      <c r="AD15" s="771"/>
      <c r="AE15" s="772"/>
      <c r="AF15" s="773">
        <f>ROUND(U15-AC15,2)</f>
        <v>0</v>
      </c>
      <c r="AG15" s="774"/>
      <c r="AH15" s="774"/>
      <c r="AI15" s="774"/>
      <c r="AJ15" s="774"/>
      <c r="AK15" s="775"/>
    </row>
    <row r="16" spans="1:37" ht="28.5" thickBot="1">
      <c r="A16" s="801"/>
      <c r="B16" s="807">
        <v>0</v>
      </c>
      <c r="C16" s="808"/>
      <c r="D16" s="808"/>
      <c r="E16" s="795">
        <f>Foglio0!H44</f>
        <v>12.5</v>
      </c>
      <c r="F16" s="795"/>
      <c r="G16" s="795"/>
      <c r="H16" s="795"/>
      <c r="I16" s="796">
        <f>ROUND(B16*E16,2)</f>
        <v>0</v>
      </c>
      <c r="J16" s="797"/>
      <c r="K16" s="797"/>
      <c r="L16" s="797"/>
      <c r="M16" s="798"/>
      <c r="N16" s="750">
        <f>ROUND(I16*N8,2)</f>
        <v>0</v>
      </c>
      <c r="O16" s="751"/>
      <c r="P16" s="752">
        <f>ROUND(I16*P8,2)</f>
        <v>0</v>
      </c>
      <c r="Q16" s="751"/>
      <c r="R16" s="751">
        <f>ROUND(N16+P16,2)</f>
        <v>0</v>
      </c>
      <c r="S16" s="751"/>
      <c r="T16" s="753"/>
      <c r="U16" s="754">
        <f>ROUND(I16-R16,2)</f>
        <v>0</v>
      </c>
      <c r="V16" s="755"/>
      <c r="W16" s="755"/>
      <c r="X16" s="755"/>
      <c r="Y16" s="756"/>
      <c r="Z16" s="776">
        <v>0.27</v>
      </c>
      <c r="AA16" s="777"/>
      <c r="AB16" s="778"/>
      <c r="AC16" s="779">
        <f>ROUND(U16*Z16,2)</f>
        <v>0</v>
      </c>
      <c r="AD16" s="780"/>
      <c r="AE16" s="781"/>
      <c r="AF16" s="782">
        <f>ROUND(U16-AC16,2)</f>
        <v>0</v>
      </c>
      <c r="AG16" s="783"/>
      <c r="AH16" s="783"/>
      <c r="AI16" s="783"/>
      <c r="AJ16" s="783"/>
      <c r="AK16" s="784"/>
    </row>
    <row r="17" spans="2:37" ht="28.5" thickBot="1" thickTop="1">
      <c r="B17" s="953" t="s">
        <v>34</v>
      </c>
      <c r="C17" s="954"/>
      <c r="D17" s="954"/>
      <c r="E17" s="954"/>
      <c r="F17" s="954"/>
      <c r="G17" s="954"/>
      <c r="H17" s="955"/>
      <c r="I17" s="956">
        <f>ROUND(I10+I11+I12+I14+I15+I16,2)</f>
        <v>0</v>
      </c>
      <c r="J17" s="956"/>
      <c r="K17" s="956"/>
      <c r="L17" s="956"/>
      <c r="M17" s="957"/>
      <c r="N17" s="958">
        <f>ROUND(N10+N11+N12+N14+N15+N16,2)</f>
        <v>0</v>
      </c>
      <c r="O17" s="762"/>
      <c r="P17" s="760">
        <f>ROUND(P10+P11+P12+P14+P15+P16,2)</f>
        <v>0</v>
      </c>
      <c r="Q17" s="761"/>
      <c r="R17" s="762">
        <f>ROUND(R10+R11+R12+R14+R15+R16,2)</f>
        <v>0</v>
      </c>
      <c r="S17" s="762"/>
      <c r="T17" s="763"/>
      <c r="U17" s="764">
        <f>ROUND(U10+U11+U12+U14+U15+U16,2)</f>
        <v>0</v>
      </c>
      <c r="V17" s="765"/>
      <c r="W17" s="765"/>
      <c r="X17" s="765"/>
      <c r="Y17" s="766"/>
      <c r="Z17" s="764">
        <f>ROUND(AC10+AC11+AC12+AC14+AC15+AC16,2)</f>
        <v>0</v>
      </c>
      <c r="AA17" s="765"/>
      <c r="AB17" s="765"/>
      <c r="AC17" s="765"/>
      <c r="AD17" s="765"/>
      <c r="AE17" s="766"/>
      <c r="AF17" s="757">
        <f>ROUND(AF10+AF11+AF12+AF14+AF15+AF16,2)</f>
        <v>0</v>
      </c>
      <c r="AG17" s="758"/>
      <c r="AH17" s="758"/>
      <c r="AI17" s="758"/>
      <c r="AJ17" s="758"/>
      <c r="AK17" s="759"/>
    </row>
    <row r="18" ht="12" customHeight="1" thickBot="1" thickTop="1"/>
    <row r="19" spans="1:37" ht="24" customHeight="1" thickBot="1" thickTop="1">
      <c r="A19" s="952" t="s">
        <v>76</v>
      </c>
      <c r="B19" s="952"/>
      <c r="C19" s="952"/>
      <c r="D19" s="952"/>
      <c r="E19" s="952"/>
      <c r="F19" s="952"/>
      <c r="G19" s="952"/>
      <c r="H19" s="952"/>
      <c r="I19" s="961" t="s">
        <v>47</v>
      </c>
      <c r="J19" s="961"/>
      <c r="K19" s="961"/>
      <c r="L19" s="961"/>
      <c r="M19" s="961"/>
      <c r="N19" s="961"/>
      <c r="O19" s="961"/>
      <c r="P19" s="959">
        <f>ROUND(AF17,2)</f>
        <v>0</v>
      </c>
      <c r="Q19" s="960"/>
      <c r="R19" s="960"/>
      <c r="S19" s="960"/>
      <c r="T19" s="960"/>
      <c r="U19" s="738">
        <f>ROUND(P19+P20+P21+P22,2)</f>
        <v>0</v>
      </c>
      <c r="V19" s="739"/>
      <c r="W19" s="739"/>
      <c r="X19" s="739"/>
      <c r="Y19" s="739"/>
      <c r="Z19" s="739"/>
      <c r="AA19" s="739"/>
      <c r="AB19" s="740"/>
      <c r="AC19" s="740"/>
      <c r="AD19" s="740"/>
      <c r="AE19" s="740"/>
      <c r="AF19" s="740"/>
      <c r="AG19" s="740"/>
      <c r="AH19" s="740"/>
      <c r="AI19" s="740"/>
      <c r="AJ19" s="740"/>
      <c r="AK19" s="741"/>
    </row>
    <row r="20" spans="1:37" ht="24" customHeight="1" thickBot="1" thickTop="1">
      <c r="A20" s="952"/>
      <c r="B20" s="952"/>
      <c r="C20" s="952"/>
      <c r="D20" s="952"/>
      <c r="E20" s="952"/>
      <c r="F20" s="952"/>
      <c r="G20" s="952"/>
      <c r="H20" s="952"/>
      <c r="I20" s="961" t="s">
        <v>77</v>
      </c>
      <c r="J20" s="961"/>
      <c r="K20" s="961"/>
      <c r="L20" s="961"/>
      <c r="M20" s="961"/>
      <c r="N20" s="961"/>
      <c r="O20" s="961"/>
      <c r="P20" s="959">
        <f>ROUND(Z17,2)</f>
        <v>0</v>
      </c>
      <c r="Q20" s="960"/>
      <c r="R20" s="960"/>
      <c r="S20" s="960"/>
      <c r="T20" s="960"/>
      <c r="U20" s="742"/>
      <c r="V20" s="743"/>
      <c r="W20" s="743"/>
      <c r="X20" s="743"/>
      <c r="Y20" s="743"/>
      <c r="Z20" s="743"/>
      <c r="AA20" s="743"/>
      <c r="AB20" s="744"/>
      <c r="AC20" s="744"/>
      <c r="AD20" s="744"/>
      <c r="AE20" s="744"/>
      <c r="AF20" s="744"/>
      <c r="AG20" s="744"/>
      <c r="AH20" s="744"/>
      <c r="AI20" s="744"/>
      <c r="AJ20" s="744"/>
      <c r="AK20" s="745"/>
    </row>
    <row r="21" spans="1:37" ht="24" customHeight="1" thickBot="1" thickTop="1">
      <c r="A21" s="952"/>
      <c r="B21" s="952"/>
      <c r="C21" s="952"/>
      <c r="D21" s="952"/>
      <c r="E21" s="952"/>
      <c r="F21" s="952"/>
      <c r="G21" s="952"/>
      <c r="H21" s="952"/>
      <c r="I21" s="961" t="s">
        <v>78</v>
      </c>
      <c r="J21" s="961"/>
      <c r="K21" s="961"/>
      <c r="L21" s="961"/>
      <c r="M21" s="961"/>
      <c r="N21" s="961"/>
      <c r="O21" s="961"/>
      <c r="P21" s="959">
        <f>ROUND(N17,2)</f>
        <v>0</v>
      </c>
      <c r="Q21" s="960"/>
      <c r="R21" s="960"/>
      <c r="S21" s="960"/>
      <c r="T21" s="960"/>
      <c r="U21" s="742"/>
      <c r="V21" s="743"/>
      <c r="W21" s="743"/>
      <c r="X21" s="743"/>
      <c r="Y21" s="743"/>
      <c r="Z21" s="743"/>
      <c r="AA21" s="743"/>
      <c r="AB21" s="744"/>
      <c r="AC21" s="744"/>
      <c r="AD21" s="744"/>
      <c r="AE21" s="744"/>
      <c r="AF21" s="744"/>
      <c r="AG21" s="744"/>
      <c r="AH21" s="744"/>
      <c r="AI21" s="744"/>
      <c r="AJ21" s="744"/>
      <c r="AK21" s="745"/>
    </row>
    <row r="22" spans="1:37" ht="24" customHeight="1" thickBot="1" thickTop="1">
      <c r="A22" s="952"/>
      <c r="B22" s="952"/>
      <c r="C22" s="952"/>
      <c r="D22" s="952"/>
      <c r="E22" s="952"/>
      <c r="F22" s="952"/>
      <c r="G22" s="952"/>
      <c r="H22" s="952"/>
      <c r="I22" s="961" t="s">
        <v>79</v>
      </c>
      <c r="J22" s="961"/>
      <c r="K22" s="961"/>
      <c r="L22" s="961"/>
      <c r="M22" s="961"/>
      <c r="N22" s="961"/>
      <c r="O22" s="961"/>
      <c r="P22" s="959">
        <f>ROUND(P17,2)</f>
        <v>0</v>
      </c>
      <c r="Q22" s="960"/>
      <c r="R22" s="960"/>
      <c r="S22" s="960"/>
      <c r="T22" s="960"/>
      <c r="U22" s="746"/>
      <c r="V22" s="747"/>
      <c r="W22" s="747"/>
      <c r="X22" s="747"/>
      <c r="Y22" s="747"/>
      <c r="Z22" s="747"/>
      <c r="AA22" s="747"/>
      <c r="AB22" s="748"/>
      <c r="AC22" s="748"/>
      <c r="AD22" s="748"/>
      <c r="AE22" s="748"/>
      <c r="AF22" s="748"/>
      <c r="AG22" s="748"/>
      <c r="AH22" s="748"/>
      <c r="AI22" s="748"/>
      <c r="AJ22" s="748"/>
      <c r="AK22" s="749"/>
    </row>
    <row r="23" ht="12" customHeight="1" thickBot="1" thickTop="1"/>
    <row r="24" spans="1:37" ht="35.25" customHeight="1" thickBot="1" thickTop="1">
      <c r="A24" s="962" t="s">
        <v>80</v>
      </c>
      <c r="B24" s="962"/>
      <c r="C24" s="962"/>
      <c r="D24" s="962"/>
      <c r="E24" s="962"/>
      <c r="F24" s="962"/>
      <c r="G24" s="962"/>
      <c r="H24" s="962"/>
      <c r="I24" s="962"/>
      <c r="J24" s="963">
        <v>0</v>
      </c>
      <c r="K24" s="963"/>
      <c r="L24" s="963"/>
      <c r="M24" s="963"/>
      <c r="N24" s="963"/>
      <c r="O24" s="963"/>
      <c r="P24" s="965" t="s">
        <v>81</v>
      </c>
      <c r="Q24" s="966"/>
      <c r="R24" s="966"/>
      <c r="S24" s="966"/>
      <c r="T24" s="966"/>
      <c r="U24" s="966"/>
      <c r="V24" s="966"/>
      <c r="W24" s="966"/>
      <c r="X24" s="966"/>
      <c r="Y24" s="967"/>
      <c r="Z24" s="967"/>
      <c r="AA24" s="968"/>
      <c r="AB24" s="964">
        <f>ROUND(U19+J24,2)</f>
        <v>0</v>
      </c>
      <c r="AC24" s="964"/>
      <c r="AD24" s="964"/>
      <c r="AE24" s="964"/>
      <c r="AF24" s="964"/>
      <c r="AG24" s="964"/>
      <c r="AH24" s="964"/>
      <c r="AI24" s="964"/>
      <c r="AJ24" s="964"/>
      <c r="AK24" s="964"/>
    </row>
    <row r="25" ht="13.5" thickTop="1"/>
    <row r="31" ht="12.75">
      <c r="A31" t="s">
        <v>30</v>
      </c>
    </row>
  </sheetData>
  <sheetProtection sheet="1" objects="1" scenarios="1"/>
  <mergeCells count="121">
    <mergeCell ref="U19:AK22"/>
    <mergeCell ref="N16:O16"/>
    <mergeCell ref="P16:Q16"/>
    <mergeCell ref="R16:T16"/>
    <mergeCell ref="U16:Y16"/>
    <mergeCell ref="AF17:AK17"/>
    <mergeCell ref="P17:Q17"/>
    <mergeCell ref="R17:T17"/>
    <mergeCell ref="U17:Y17"/>
    <mergeCell ref="Z17:AE17"/>
    <mergeCell ref="Z15:AB15"/>
    <mergeCell ref="AC15:AE15"/>
    <mergeCell ref="AF15:AK15"/>
    <mergeCell ref="Z16:AB16"/>
    <mergeCell ref="AC16:AE16"/>
    <mergeCell ref="AF16:AK16"/>
    <mergeCell ref="N15:O15"/>
    <mergeCell ref="P15:Q15"/>
    <mergeCell ref="B14:D14"/>
    <mergeCell ref="U15:Y15"/>
    <mergeCell ref="R15:T15"/>
    <mergeCell ref="B16:D16"/>
    <mergeCell ref="E16:H16"/>
    <mergeCell ref="I16:M16"/>
    <mergeCell ref="A13:A16"/>
    <mergeCell ref="B13:H13"/>
    <mergeCell ref="I13:M13"/>
    <mergeCell ref="B15:D15"/>
    <mergeCell ref="E15:H15"/>
    <mergeCell ref="I15:M15"/>
    <mergeCell ref="P8:Q8"/>
    <mergeCell ref="B12:D12"/>
    <mergeCell ref="E12:H12"/>
    <mergeCell ref="E14:H14"/>
    <mergeCell ref="I14:M14"/>
    <mergeCell ref="P14:Q14"/>
    <mergeCell ref="P11:Q11"/>
    <mergeCell ref="P12:Q12"/>
    <mergeCell ref="B9:H9"/>
    <mergeCell ref="N9:O9"/>
    <mergeCell ref="R11:T11"/>
    <mergeCell ref="R12:T12"/>
    <mergeCell ref="E10:H10"/>
    <mergeCell ref="I11:M11"/>
    <mergeCell ref="N11:O11"/>
    <mergeCell ref="N12:O12"/>
    <mergeCell ref="A6:A8"/>
    <mergeCell ref="E11:H11"/>
    <mergeCell ref="B11:D11"/>
    <mergeCell ref="A1:K1"/>
    <mergeCell ref="A2:K2"/>
    <mergeCell ref="B6:D8"/>
    <mergeCell ref="E6:H8"/>
    <mergeCell ref="A9:A12"/>
    <mergeCell ref="I9:M9"/>
    <mergeCell ref="I12:M12"/>
    <mergeCell ref="L1:AK1"/>
    <mergeCell ref="L2:AK2"/>
    <mergeCell ref="R10:T10"/>
    <mergeCell ref="Z6:AE8"/>
    <mergeCell ref="I10:M10"/>
    <mergeCell ref="I6:M8"/>
    <mergeCell ref="U10:Y10"/>
    <mergeCell ref="Z10:AB10"/>
    <mergeCell ref="AC10:AE10"/>
    <mergeCell ref="R8:T8"/>
    <mergeCell ref="U12:Y12"/>
    <mergeCell ref="U14:Y14"/>
    <mergeCell ref="N7:O7"/>
    <mergeCell ref="N6:T6"/>
    <mergeCell ref="P7:Q7"/>
    <mergeCell ref="R7:T7"/>
    <mergeCell ref="N8:O8"/>
    <mergeCell ref="U11:Y11"/>
    <mergeCell ref="U6:Y8"/>
    <mergeCell ref="N14:O14"/>
    <mergeCell ref="AF6:AK8"/>
    <mergeCell ref="Z11:AB11"/>
    <mergeCell ref="AF12:AK12"/>
    <mergeCell ref="Z12:AB12"/>
    <mergeCell ref="AF10:AK10"/>
    <mergeCell ref="AC11:AE11"/>
    <mergeCell ref="AC12:AE12"/>
    <mergeCell ref="AF11:AK11"/>
    <mergeCell ref="P9:Q9"/>
    <mergeCell ref="N10:O10"/>
    <mergeCell ref="P10:Q10"/>
    <mergeCell ref="B10:D10"/>
    <mergeCell ref="R9:T9"/>
    <mergeCell ref="U9:Y9"/>
    <mergeCell ref="Z9:AE9"/>
    <mergeCell ref="AF9:AK9"/>
    <mergeCell ref="N13:O13"/>
    <mergeCell ref="P13:Q13"/>
    <mergeCell ref="R13:T13"/>
    <mergeCell ref="U13:Y13"/>
    <mergeCell ref="Z14:AB14"/>
    <mergeCell ref="AC14:AE14"/>
    <mergeCell ref="AF14:AK14"/>
    <mergeCell ref="R14:T14"/>
    <mergeCell ref="A4:G4"/>
    <mergeCell ref="H4:K4"/>
    <mergeCell ref="L4:AK4"/>
    <mergeCell ref="A19:H22"/>
    <mergeCell ref="Z13:AE13"/>
    <mergeCell ref="AF13:AK13"/>
    <mergeCell ref="B17:H17"/>
    <mergeCell ref="I17:M17"/>
    <mergeCell ref="N17:O17"/>
    <mergeCell ref="P21:T21"/>
    <mergeCell ref="P22:T22"/>
    <mergeCell ref="I19:O19"/>
    <mergeCell ref="I20:O20"/>
    <mergeCell ref="I21:O21"/>
    <mergeCell ref="I22:O22"/>
    <mergeCell ref="P19:T19"/>
    <mergeCell ref="P20:T20"/>
    <mergeCell ref="A24:I24"/>
    <mergeCell ref="J24:O24"/>
    <mergeCell ref="AB24:AK24"/>
    <mergeCell ref="P24:AA24"/>
  </mergeCells>
  <conditionalFormatting sqref="B10:D12 B14:D16">
    <cfRule type="cellIs" priority="1" dxfId="1" operator="greaterThan" stopIfTrue="1">
      <formula>0</formula>
    </cfRule>
  </conditionalFormatting>
  <conditionalFormatting sqref="L4:AK4">
    <cfRule type="cellIs" priority="2" dxfId="0" operator="notEqual" stopIfTrue="1">
      <formula>"x"</formula>
    </cfRule>
  </conditionalFormatting>
  <printOptions horizontalCentered="1" verticalCentered="1"/>
  <pageMargins left="0" right="0" top="0" bottom="0" header="0"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Placido Olivieri</dc:creator>
  <cp:keywords/>
  <dc:description/>
  <cp:lastModifiedBy>ute nte</cp:lastModifiedBy>
  <cp:lastPrinted>2013-11-27T09:57:47Z</cp:lastPrinted>
  <dcterms:created xsi:type="dcterms:W3CDTF">2007-12-04T17:04:35Z</dcterms:created>
  <dcterms:modified xsi:type="dcterms:W3CDTF">2013-11-27T09:58:03Z</dcterms:modified>
  <cp:category/>
  <cp:version/>
  <cp:contentType/>
  <cp:contentStatus/>
</cp:coreProperties>
</file>