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1715" windowHeight="4785"/>
  </bookViews>
  <sheets>
    <sheet name="Dati" sheetId="1" r:id="rId1"/>
    <sheet name="Relazione" sheetId="9" r:id="rId2"/>
    <sheet name="M.O.F." sheetId="6" r:id="rId3"/>
    <sheet name="Ind.Dir.DSGA e SOST." sheetId="7" r:id="rId4"/>
    <sheet name="Attività F.I." sheetId="10" r:id="rId5"/>
    <sheet name="Progetti F.I." sheetId="11" r:id="rId6"/>
    <sheet name="P01" sheetId="12" r:id="rId7"/>
    <sheet name="P02" sheetId="13" r:id="rId8"/>
    <sheet name="P03" sheetId="14" r:id="rId9"/>
    <sheet name="P04" sheetId="15" r:id="rId10"/>
    <sheet name="P05" sheetId="16" r:id="rId11"/>
    <sheet name="P06" sheetId="17" r:id="rId12"/>
    <sheet name="P07" sheetId="18" r:id="rId13"/>
    <sheet name="P08" sheetId="19" r:id="rId14"/>
    <sheet name="P09" sheetId="20" r:id="rId15"/>
    <sheet name="P10" sheetId="21" r:id="rId16"/>
    <sheet name="P11" sheetId="22" r:id="rId17"/>
    <sheet name="P12" sheetId="23" r:id="rId18"/>
    <sheet name="P13" sheetId="24" r:id="rId19"/>
    <sheet name="P14" sheetId="25" r:id="rId20"/>
    <sheet name="P15" sheetId="26" r:id="rId21"/>
    <sheet name="P16" sheetId="27" r:id="rId22"/>
    <sheet name="P17" sheetId="28" r:id="rId23"/>
    <sheet name="P18" sheetId="29" r:id="rId24"/>
    <sheet name="P19" sheetId="30" r:id="rId25"/>
    <sheet name="P20" sheetId="31" r:id="rId26"/>
    <sheet name="Riepilogo Progetti" sheetId="37" r:id="rId27"/>
  </sheets>
  <calcPr calcId="125725"/>
</workbook>
</file>

<file path=xl/calcChain.xml><?xml version="1.0" encoding="utf-8"?>
<calcChain xmlns="http://schemas.openxmlformats.org/spreadsheetml/2006/main">
  <c r="P22" i="6"/>
  <c r="R122" i="9"/>
  <c r="R123"/>
  <c r="R124"/>
  <c r="R121"/>
  <c r="R120"/>
  <c r="AB89"/>
  <c r="F24" i="11"/>
  <c r="F23"/>
  <c r="F22"/>
  <c r="F21"/>
  <c r="F20"/>
  <c r="F19"/>
  <c r="F18"/>
  <c r="F17"/>
  <c r="F16"/>
  <c r="F15"/>
  <c r="F14"/>
  <c r="F13"/>
  <c r="F12"/>
  <c r="F11"/>
  <c r="F10"/>
  <c r="F9"/>
  <c r="F8"/>
  <c r="F7"/>
  <c r="F6"/>
  <c r="F5"/>
  <c r="C2" i="37"/>
  <c r="G12" i="31"/>
  <c r="N12" s="1"/>
  <c r="G11"/>
  <c r="N11" s="1"/>
  <c r="N9"/>
  <c r="AV12" i="37" s="1"/>
  <c r="G9" i="31"/>
  <c r="N8"/>
  <c r="AV11" i="37" s="1"/>
  <c r="G8" i="31"/>
  <c r="N7"/>
  <c r="AV10" i="37" s="1"/>
  <c r="G7" i="31"/>
  <c r="AC6"/>
  <c r="Y6"/>
  <c r="U6"/>
  <c r="C2"/>
  <c r="G12" i="30"/>
  <c r="N12" s="1"/>
  <c r="G11"/>
  <c r="N11" s="1"/>
  <c r="N9"/>
  <c r="AQ12" i="37" s="1"/>
  <c r="G9" i="30"/>
  <c r="N8"/>
  <c r="AQ11" i="37" s="1"/>
  <c r="G8" i="30"/>
  <c r="N7"/>
  <c r="AQ10" i="37" s="1"/>
  <c r="G7" i="30"/>
  <c r="AC6"/>
  <c r="Y6"/>
  <c r="U6"/>
  <c r="C2"/>
  <c r="G12" i="29"/>
  <c r="N12" s="1"/>
  <c r="G11"/>
  <c r="N11" s="1"/>
  <c r="N9"/>
  <c r="AL12" i="37" s="1"/>
  <c r="G9" i="29"/>
  <c r="N8"/>
  <c r="AL11" i="37" s="1"/>
  <c r="G8" i="29"/>
  <c r="N7"/>
  <c r="AL10" i="37" s="1"/>
  <c r="G7" i="29"/>
  <c r="AC6"/>
  <c r="Y6"/>
  <c r="U6"/>
  <c r="C2"/>
  <c r="G12" i="28"/>
  <c r="N12" s="1"/>
  <c r="G11"/>
  <c r="N11" s="1"/>
  <c r="N9"/>
  <c r="AG12" i="37" s="1"/>
  <c r="G9" i="28"/>
  <c r="N8"/>
  <c r="AG11" i="37" s="1"/>
  <c r="G8" i="28"/>
  <c r="N7"/>
  <c r="AG10" i="37" s="1"/>
  <c r="G7" i="28"/>
  <c r="AC6"/>
  <c r="Y6"/>
  <c r="U6"/>
  <c r="C2"/>
  <c r="G12" i="27"/>
  <c r="N12" s="1"/>
  <c r="G11"/>
  <c r="N11" s="1"/>
  <c r="N9"/>
  <c r="AB12" i="37" s="1"/>
  <c r="G9" i="27"/>
  <c r="N8"/>
  <c r="AB11" i="37" s="1"/>
  <c r="G8" i="27"/>
  <c r="N7"/>
  <c r="AB10" i="37" s="1"/>
  <c r="G7" i="27"/>
  <c r="AC6"/>
  <c r="Y6"/>
  <c r="U6"/>
  <c r="C2"/>
  <c r="G12" i="26"/>
  <c r="N12" s="1"/>
  <c r="G11"/>
  <c r="N11" s="1"/>
  <c r="N9"/>
  <c r="W12" i="37" s="1"/>
  <c r="G9" i="26"/>
  <c r="N8"/>
  <c r="W11" i="37" s="1"/>
  <c r="G8" i="26"/>
  <c r="N7"/>
  <c r="W10" i="37" s="1"/>
  <c r="G7" i="26"/>
  <c r="AC6"/>
  <c r="Y6"/>
  <c r="U6"/>
  <c r="C2"/>
  <c r="G12" i="25"/>
  <c r="N12" s="1"/>
  <c r="G11"/>
  <c r="N11" s="1"/>
  <c r="N9"/>
  <c r="R12" i="37" s="1"/>
  <c r="G9" i="25"/>
  <c r="N8"/>
  <c r="R11" i="37" s="1"/>
  <c r="G8" i="25"/>
  <c r="N7"/>
  <c r="R10" i="37" s="1"/>
  <c r="G7" i="25"/>
  <c r="AC6"/>
  <c r="Y6"/>
  <c r="U6"/>
  <c r="C2"/>
  <c r="G12" i="24"/>
  <c r="N12" s="1"/>
  <c r="G11"/>
  <c r="N11" s="1"/>
  <c r="N9"/>
  <c r="M12" i="37" s="1"/>
  <c r="G9" i="24"/>
  <c r="N8"/>
  <c r="M11" i="37" s="1"/>
  <c r="G8" i="24"/>
  <c r="N7"/>
  <c r="M10" i="37" s="1"/>
  <c r="G7" i="24"/>
  <c r="AC6"/>
  <c r="Y6"/>
  <c r="U6"/>
  <c r="C2"/>
  <c r="G12" i="23"/>
  <c r="N12" s="1"/>
  <c r="G11"/>
  <c r="N11" s="1"/>
  <c r="N9"/>
  <c r="H12" i="37" s="1"/>
  <c r="G9" i="23"/>
  <c r="N8"/>
  <c r="H11" i="37" s="1"/>
  <c r="G8" i="23"/>
  <c r="N7"/>
  <c r="H10" i="37" s="1"/>
  <c r="G7" i="23"/>
  <c r="AC6"/>
  <c r="Y6"/>
  <c r="U6"/>
  <c r="C2"/>
  <c r="G12" i="22"/>
  <c r="N12" s="1"/>
  <c r="G11"/>
  <c r="N11" s="1"/>
  <c r="N9"/>
  <c r="C12" i="37" s="1"/>
  <c r="G9" i="22"/>
  <c r="N8"/>
  <c r="C11" i="37" s="1"/>
  <c r="G8" i="22"/>
  <c r="N7"/>
  <c r="C10" i="37" s="1"/>
  <c r="G7" i="22"/>
  <c r="AC6"/>
  <c r="Y6"/>
  <c r="U6"/>
  <c r="C2"/>
  <c r="G12" i="21"/>
  <c r="N12" s="1"/>
  <c r="G11"/>
  <c r="N11" s="1"/>
  <c r="N9"/>
  <c r="AV6" i="37" s="1"/>
  <c r="G9" i="21"/>
  <c r="N8"/>
  <c r="AV5" i="37" s="1"/>
  <c r="G8" i="21"/>
  <c r="N7"/>
  <c r="AV4" i="37" s="1"/>
  <c r="G7" i="21"/>
  <c r="AC6"/>
  <c r="Y6"/>
  <c r="U6"/>
  <c r="C2"/>
  <c r="G12" i="20"/>
  <c r="N12" s="1"/>
  <c r="G11"/>
  <c r="N11" s="1"/>
  <c r="N9"/>
  <c r="AQ6" i="37" s="1"/>
  <c r="G9" i="20"/>
  <c r="N8"/>
  <c r="AQ5" i="37" s="1"/>
  <c r="G8" i="20"/>
  <c r="N7"/>
  <c r="AQ4" i="37" s="1"/>
  <c r="G7" i="20"/>
  <c r="AC6"/>
  <c r="Y6"/>
  <c r="U6"/>
  <c r="C2"/>
  <c r="G12" i="19"/>
  <c r="N12" s="1"/>
  <c r="G11"/>
  <c r="N11" s="1"/>
  <c r="N9"/>
  <c r="AL6" i="37" s="1"/>
  <c r="G9" i="19"/>
  <c r="N8"/>
  <c r="AL5" i="37" s="1"/>
  <c r="G8" i="19"/>
  <c r="N7"/>
  <c r="AL4" i="37" s="1"/>
  <c r="G7" i="19"/>
  <c r="AC6"/>
  <c r="Y6"/>
  <c r="U6"/>
  <c r="C2"/>
  <c r="G12" i="18"/>
  <c r="N12" s="1"/>
  <c r="G11"/>
  <c r="N11" s="1"/>
  <c r="N9"/>
  <c r="AG6" i="37" s="1"/>
  <c r="G9" i="18"/>
  <c r="N8"/>
  <c r="AG5" i="37" s="1"/>
  <c r="G8" i="18"/>
  <c r="N7"/>
  <c r="AG4" i="37" s="1"/>
  <c r="G7" i="18"/>
  <c r="AC6"/>
  <c r="Y6"/>
  <c r="U6"/>
  <c r="C2"/>
  <c r="G12" i="17"/>
  <c r="N12" s="1"/>
  <c r="G11"/>
  <c r="N11" s="1"/>
  <c r="N9"/>
  <c r="AB6" i="37" s="1"/>
  <c r="G9" i="17"/>
  <c r="N8"/>
  <c r="AB5" i="37" s="1"/>
  <c r="G8" i="17"/>
  <c r="N7"/>
  <c r="AB4" i="37" s="1"/>
  <c r="G7" i="17"/>
  <c r="AC6"/>
  <c r="Y6"/>
  <c r="U6"/>
  <c r="C2"/>
  <c r="G12" i="16"/>
  <c r="N12" s="1"/>
  <c r="G11"/>
  <c r="N11" s="1"/>
  <c r="N9"/>
  <c r="W6" i="37" s="1"/>
  <c r="G9" i="16"/>
  <c r="N8"/>
  <c r="W5" i="37" s="1"/>
  <c r="G8" i="16"/>
  <c r="N7"/>
  <c r="W4" i="37" s="1"/>
  <c r="G7" i="16"/>
  <c r="AC6"/>
  <c r="Y6"/>
  <c r="U6"/>
  <c r="C2"/>
  <c r="G12" i="15"/>
  <c r="N12" s="1"/>
  <c r="G11"/>
  <c r="N11" s="1"/>
  <c r="N9"/>
  <c r="R6" i="37" s="1"/>
  <c r="G9" i="15"/>
  <c r="N8"/>
  <c r="R5" i="37" s="1"/>
  <c r="G8" i="15"/>
  <c r="N7"/>
  <c r="R4" i="37" s="1"/>
  <c r="G7" i="15"/>
  <c r="AC6"/>
  <c r="Y6"/>
  <c r="U6"/>
  <c r="C2"/>
  <c r="G12" i="14"/>
  <c r="N12" s="1"/>
  <c r="G11"/>
  <c r="N11" s="1"/>
  <c r="N9"/>
  <c r="M6" i="37" s="1"/>
  <c r="G9" i="14"/>
  <c r="N8"/>
  <c r="M5" i="37" s="1"/>
  <c r="G8" i="14"/>
  <c r="N7"/>
  <c r="M4" i="37" s="1"/>
  <c r="G7" i="14"/>
  <c r="AC6"/>
  <c r="Y6"/>
  <c r="U6"/>
  <c r="C2"/>
  <c r="G12" i="13"/>
  <c r="N12" s="1"/>
  <c r="G11"/>
  <c r="N11" s="1"/>
  <c r="N9"/>
  <c r="H6" i="37" s="1"/>
  <c r="G9" i="13"/>
  <c r="N8"/>
  <c r="H5" i="37" s="1"/>
  <c r="G8" i="13"/>
  <c r="N7"/>
  <c r="H4" i="37" s="1"/>
  <c r="G7" i="13"/>
  <c r="AC6"/>
  <c r="Y6"/>
  <c r="U6"/>
  <c r="C2"/>
  <c r="G12" i="12"/>
  <c r="G11"/>
  <c r="N12"/>
  <c r="U12" s="1"/>
  <c r="N11"/>
  <c r="G7"/>
  <c r="N7" s="1"/>
  <c r="C4" i="37" s="1"/>
  <c r="G8" i="12"/>
  <c r="N8" s="1"/>
  <c r="C5" i="37" s="1"/>
  <c r="G9" i="12"/>
  <c r="N9" s="1"/>
  <c r="C6" i="37" s="1"/>
  <c r="AC6" i="12"/>
  <c r="Y6"/>
  <c r="U6"/>
  <c r="C2"/>
  <c r="AE1" i="11"/>
  <c r="C1"/>
  <c r="AE24" i="10"/>
  <c r="AE23"/>
  <c r="AE22"/>
  <c r="AE21"/>
  <c r="T29"/>
  <c r="Y29" s="1"/>
  <c r="T28"/>
  <c r="Y28" s="1"/>
  <c r="AE35"/>
  <c r="AE34"/>
  <c r="AE33"/>
  <c r="AE32"/>
  <c r="AE31"/>
  <c r="AE30"/>
  <c r="AE20"/>
  <c r="AE19"/>
  <c r="AE18"/>
  <c r="AE17"/>
  <c r="AE16"/>
  <c r="AE15"/>
  <c r="AE14"/>
  <c r="AE13"/>
  <c r="AE12"/>
  <c r="AE11"/>
  <c r="AE4"/>
  <c r="R76" i="9" s="1"/>
  <c r="AE10" i="10"/>
  <c r="AE9"/>
  <c r="AE8"/>
  <c r="AE7"/>
  <c r="R77" i="9" s="1"/>
  <c r="AF1" i="10"/>
  <c r="C1"/>
  <c r="AF127" i="9"/>
  <c r="M127"/>
  <c r="C123"/>
  <c r="C124"/>
  <c r="C122"/>
  <c r="C121"/>
  <c r="D99"/>
  <c r="C120"/>
  <c r="D101"/>
  <c r="D100"/>
  <c r="D98"/>
  <c r="V90"/>
  <c r="V89"/>
  <c r="C36"/>
  <c r="V35"/>
  <c r="V34"/>
  <c r="V33"/>
  <c r="V32"/>
  <c r="C35"/>
  <c r="C34"/>
  <c r="C33"/>
  <c r="C32"/>
  <c r="C31"/>
  <c r="V31"/>
  <c r="AI3"/>
  <c r="AA3"/>
  <c r="S3"/>
  <c r="K3"/>
  <c r="C3"/>
  <c r="AF1"/>
  <c r="C1"/>
  <c r="Z44" i="6"/>
  <c r="Z45" s="1"/>
  <c r="AA42" i="9" s="1"/>
  <c r="AF35" i="6"/>
  <c r="C35"/>
  <c r="Z20" i="7"/>
  <c r="AD19" s="1"/>
  <c r="AD14"/>
  <c r="AD9"/>
  <c r="AD8"/>
  <c r="AD7"/>
  <c r="AI3"/>
  <c r="AA3"/>
  <c r="S3"/>
  <c r="K3"/>
  <c r="C3"/>
  <c r="AF1"/>
  <c r="C1"/>
  <c r="W31" i="6"/>
  <c r="W30"/>
  <c r="P27"/>
  <c r="W27" s="1"/>
  <c r="P26"/>
  <c r="W26" s="1"/>
  <c r="P23"/>
  <c r="W22" s="1"/>
  <c r="W19"/>
  <c r="W17"/>
  <c r="W10"/>
  <c r="H6"/>
  <c r="P18" s="1"/>
  <c r="W18" s="1"/>
  <c r="W6"/>
  <c r="W11"/>
  <c r="W9"/>
  <c r="W8"/>
  <c r="W7"/>
  <c r="W12"/>
  <c r="AI3"/>
  <c r="AA3"/>
  <c r="S3"/>
  <c r="K3"/>
  <c r="C3"/>
  <c r="AF1"/>
  <c r="C1"/>
  <c r="N9" i="1"/>
  <c r="N10" s="1"/>
  <c r="N5"/>
  <c r="N6" s="1"/>
  <c r="AA108" i="9" l="1"/>
  <c r="V36"/>
  <c r="AI19" i="37"/>
  <c r="R85" i="9" s="1"/>
  <c r="AI18" i="37"/>
  <c r="R84" i="9" s="1"/>
  <c r="AI17" i="37"/>
  <c r="R83" i="9" s="1"/>
  <c r="U12" i="31"/>
  <c r="Y12"/>
  <c r="N13"/>
  <c r="U11"/>
  <c r="Y11"/>
  <c r="U7"/>
  <c r="U8"/>
  <c r="U9"/>
  <c r="N10"/>
  <c r="AA24" i="11" s="1"/>
  <c r="Y7" i="31"/>
  <c r="Y8"/>
  <c r="Y9"/>
  <c r="U12" i="30"/>
  <c r="Y12"/>
  <c r="N13"/>
  <c r="U11"/>
  <c r="Y11"/>
  <c r="Y13" s="1"/>
  <c r="U7"/>
  <c r="U8"/>
  <c r="U9"/>
  <c r="N10"/>
  <c r="AA23" i="11" s="1"/>
  <c r="Y7" i="30"/>
  <c r="Y8"/>
  <c r="Y9"/>
  <c r="U12" i="29"/>
  <c r="Y12"/>
  <c r="N13"/>
  <c r="U11"/>
  <c r="Y11"/>
  <c r="Y13" s="1"/>
  <c r="U7"/>
  <c r="U8"/>
  <c r="U9"/>
  <c r="N10"/>
  <c r="AA22" i="11" s="1"/>
  <c r="Y7" i="29"/>
  <c r="Y8"/>
  <c r="Y9"/>
  <c r="U12" i="28"/>
  <c r="Y12"/>
  <c r="N13"/>
  <c r="U11"/>
  <c r="Y11"/>
  <c r="Y13" s="1"/>
  <c r="U7"/>
  <c r="U8"/>
  <c r="U9"/>
  <c r="N10"/>
  <c r="AA21" i="11" s="1"/>
  <c r="Y7" i="28"/>
  <c r="Y8"/>
  <c r="Y9"/>
  <c r="U12" i="27"/>
  <c r="Y12"/>
  <c r="N13"/>
  <c r="U11"/>
  <c r="Y11"/>
  <c r="U7"/>
  <c r="U8"/>
  <c r="U9"/>
  <c r="N10"/>
  <c r="AA20" i="11" s="1"/>
  <c r="Y7" i="27"/>
  <c r="Y8"/>
  <c r="Y9"/>
  <c r="U12" i="26"/>
  <c r="Y12"/>
  <c r="N13"/>
  <c r="U11"/>
  <c r="Y11"/>
  <c r="Y13" s="1"/>
  <c r="U7"/>
  <c r="U8"/>
  <c r="U9"/>
  <c r="N10"/>
  <c r="AA19" i="11" s="1"/>
  <c r="Y7" i="26"/>
  <c r="Y8"/>
  <c r="Y9"/>
  <c r="U12" i="25"/>
  <c r="Y12"/>
  <c r="N13"/>
  <c r="U11"/>
  <c r="Y11"/>
  <c r="Y13" s="1"/>
  <c r="U7"/>
  <c r="U8"/>
  <c r="U9"/>
  <c r="N10"/>
  <c r="AA18" i="11" s="1"/>
  <c r="Y7" i="25"/>
  <c r="Y8"/>
  <c r="Y9"/>
  <c r="U12" i="24"/>
  <c r="Y12"/>
  <c r="N13"/>
  <c r="U11"/>
  <c r="Y11"/>
  <c r="Y13" s="1"/>
  <c r="U7"/>
  <c r="U8"/>
  <c r="U9"/>
  <c r="N10"/>
  <c r="AA17" i="11" s="1"/>
  <c r="Y7" i="24"/>
  <c r="Y8"/>
  <c r="Y9"/>
  <c r="U12" i="23"/>
  <c r="Y12"/>
  <c r="N13"/>
  <c r="U11"/>
  <c r="Y11"/>
  <c r="U7"/>
  <c r="U8"/>
  <c r="U9"/>
  <c r="N10"/>
  <c r="AA16" i="11" s="1"/>
  <c r="Y7" i="23"/>
  <c r="Y8"/>
  <c r="Y9"/>
  <c r="U12" i="22"/>
  <c r="Y12"/>
  <c r="N13"/>
  <c r="U11"/>
  <c r="Y11"/>
  <c r="U7"/>
  <c r="U8"/>
  <c r="U9"/>
  <c r="N10"/>
  <c r="AA15" i="11" s="1"/>
  <c r="Y7" i="22"/>
  <c r="Y8"/>
  <c r="Y9"/>
  <c r="U12" i="21"/>
  <c r="Y12"/>
  <c r="N13"/>
  <c r="U11"/>
  <c r="Y11"/>
  <c r="Y13" s="1"/>
  <c r="U7"/>
  <c r="U8"/>
  <c r="U9"/>
  <c r="N10"/>
  <c r="AA14" i="11" s="1"/>
  <c r="Y7" i="21"/>
  <c r="Y8"/>
  <c r="Y9"/>
  <c r="U12" i="20"/>
  <c r="Y12"/>
  <c r="N13"/>
  <c r="U11"/>
  <c r="Y11"/>
  <c r="U7"/>
  <c r="U8"/>
  <c r="U9"/>
  <c r="N10"/>
  <c r="AA13" i="11" s="1"/>
  <c r="Y7" i="20"/>
  <c r="Y8"/>
  <c r="Y9"/>
  <c r="N13" i="19"/>
  <c r="U11"/>
  <c r="Y11"/>
  <c r="U12"/>
  <c r="Y12"/>
  <c r="U7"/>
  <c r="U8"/>
  <c r="U9"/>
  <c r="N10"/>
  <c r="AA12" i="11" s="1"/>
  <c r="Y7" i="19"/>
  <c r="Y8"/>
  <c r="Y9"/>
  <c r="U12" i="18"/>
  <c r="Y12"/>
  <c r="N13"/>
  <c r="U11"/>
  <c r="Y11"/>
  <c r="Y13" s="1"/>
  <c r="U7"/>
  <c r="U8"/>
  <c r="U9"/>
  <c r="N10"/>
  <c r="AA11" i="11" s="1"/>
  <c r="Y7" i="18"/>
  <c r="Y8"/>
  <c r="Y9"/>
  <c r="U12" i="17"/>
  <c r="Y12"/>
  <c r="N13"/>
  <c r="U11"/>
  <c r="Y11"/>
  <c r="Y13" s="1"/>
  <c r="U7"/>
  <c r="U8"/>
  <c r="U9"/>
  <c r="N10"/>
  <c r="AA10" i="11" s="1"/>
  <c r="Y7" i="17"/>
  <c r="Y8"/>
  <c r="Y9"/>
  <c r="U12" i="16"/>
  <c r="Y12"/>
  <c r="N13"/>
  <c r="U11"/>
  <c r="Y11"/>
  <c r="U7"/>
  <c r="U8"/>
  <c r="U9"/>
  <c r="N10"/>
  <c r="AA9" i="11" s="1"/>
  <c r="Y7" i="16"/>
  <c r="Y8"/>
  <c r="Y9"/>
  <c r="U12" i="15"/>
  <c r="Y12"/>
  <c r="N13"/>
  <c r="U11"/>
  <c r="Y11"/>
  <c r="Y13" s="1"/>
  <c r="U7"/>
  <c r="U8"/>
  <c r="U9"/>
  <c r="N10"/>
  <c r="AA8" i="11" s="1"/>
  <c r="Y7" i="15"/>
  <c r="Y8"/>
  <c r="Y9"/>
  <c r="U12" i="14"/>
  <c r="Y12"/>
  <c r="N13"/>
  <c r="U11"/>
  <c r="Y11"/>
  <c r="Y13" s="1"/>
  <c r="U7"/>
  <c r="U8"/>
  <c r="U9"/>
  <c r="N10"/>
  <c r="AA7" i="11" s="1"/>
  <c r="Y7" i="14"/>
  <c r="Y8"/>
  <c r="Y9"/>
  <c r="U12" i="13"/>
  <c r="Y12"/>
  <c r="N13"/>
  <c r="U11"/>
  <c r="Y11"/>
  <c r="U7"/>
  <c r="U8"/>
  <c r="U9"/>
  <c r="N10"/>
  <c r="AA6" i="11" s="1"/>
  <c r="Y7" i="13"/>
  <c r="Y8"/>
  <c r="Y9"/>
  <c r="Y12" i="12"/>
  <c r="N13"/>
  <c r="U11"/>
  <c r="U13" s="1"/>
  <c r="Y11"/>
  <c r="Y9"/>
  <c r="Y8"/>
  <c r="Y7"/>
  <c r="N10"/>
  <c r="AA5" i="11" s="1"/>
  <c r="U9" i="12"/>
  <c r="AC9" s="1"/>
  <c r="AG9" s="1"/>
  <c r="U8"/>
  <c r="AC8" s="1"/>
  <c r="AG8" s="1"/>
  <c r="U7"/>
  <c r="AF31" i="6"/>
  <c r="AF30"/>
  <c r="AE25" i="10"/>
  <c r="R78" i="9" s="1"/>
  <c r="AE27" i="10"/>
  <c r="X79" i="9" s="1"/>
  <c r="AF26" i="6"/>
  <c r="R125" i="9"/>
  <c r="W28" i="6"/>
  <c r="S15" i="7"/>
  <c r="AD15" s="1"/>
  <c r="AD16" s="1"/>
  <c r="W32" i="6"/>
  <c r="AF27"/>
  <c r="AF22"/>
  <c r="W24"/>
  <c r="AF7"/>
  <c r="AF9"/>
  <c r="W13"/>
  <c r="AF10"/>
  <c r="AF8"/>
  <c r="AF11"/>
  <c r="AF18"/>
  <c r="AF19"/>
  <c r="W20"/>
  <c r="AF6"/>
  <c r="AF17"/>
  <c r="AF12"/>
  <c r="AF28" l="1"/>
  <c r="N123" i="9" s="1"/>
  <c r="V123" s="1"/>
  <c r="AF32" i="6"/>
  <c r="N124" i="9" s="1"/>
  <c r="V124" s="1"/>
  <c r="AF24" i="6"/>
  <c r="N122" i="9"/>
  <c r="V122" s="1"/>
  <c r="Y13" i="31"/>
  <c r="AV13" i="37"/>
  <c r="AV14" s="1"/>
  <c r="AH24" i="11"/>
  <c r="AQ13" i="37"/>
  <c r="AQ14" s="1"/>
  <c r="AH23" i="11"/>
  <c r="AL13" i="37"/>
  <c r="AL14" s="1"/>
  <c r="AH22" i="11"/>
  <c r="AG13" i="37"/>
  <c r="AG14" s="1"/>
  <c r="AH21" i="11"/>
  <c r="AB13" i="37"/>
  <c r="AB14" s="1"/>
  <c r="AH20" i="11"/>
  <c r="W13" i="37"/>
  <c r="W14" s="1"/>
  <c r="AH19" i="11"/>
  <c r="R13" i="37"/>
  <c r="R14" s="1"/>
  <c r="AH18" i="11"/>
  <c r="M13" i="37"/>
  <c r="M14" s="1"/>
  <c r="AH17" i="11"/>
  <c r="H13" i="37"/>
  <c r="H14" s="1"/>
  <c r="AH16" i="11"/>
  <c r="Y13" i="22"/>
  <c r="C13" i="37"/>
  <c r="C14" s="1"/>
  <c r="AH15" i="11"/>
  <c r="AH14"/>
  <c r="AV7" i="37"/>
  <c r="AV8" s="1"/>
  <c r="AH13" i="11"/>
  <c r="AQ7" i="37"/>
  <c r="AQ8" s="1"/>
  <c r="AH12" i="11"/>
  <c r="AL7" i="37"/>
  <c r="AL8" s="1"/>
  <c r="AH11" i="11"/>
  <c r="AG7" i="37"/>
  <c r="AG8" s="1"/>
  <c r="AH10" i="11"/>
  <c r="AB7" i="37"/>
  <c r="AB8" s="1"/>
  <c r="Y13" i="16"/>
  <c r="AH9" i="11"/>
  <c r="W7" i="37"/>
  <c r="W8" s="1"/>
  <c r="AH8" i="11"/>
  <c r="R7" i="37"/>
  <c r="R8" s="1"/>
  <c r="AH7" i="11"/>
  <c r="M7" i="37"/>
  <c r="M8" s="1"/>
  <c r="AH6" i="11"/>
  <c r="H7" i="37"/>
  <c r="H8" s="1"/>
  <c r="AA25" i="11"/>
  <c r="AH5"/>
  <c r="AH25" s="1"/>
  <c r="C7" i="37"/>
  <c r="AI20" s="1"/>
  <c r="X86" i="9" s="1"/>
  <c r="AD83" s="1"/>
  <c r="U10" i="31"/>
  <c r="AC7"/>
  <c r="Y10"/>
  <c r="AC17" s="1"/>
  <c r="AC9"/>
  <c r="AG9" s="1"/>
  <c r="AC12"/>
  <c r="AG12" s="1"/>
  <c r="AC11"/>
  <c r="U13"/>
  <c r="AC8"/>
  <c r="AG8" s="1"/>
  <c r="U10" i="30"/>
  <c r="AC7"/>
  <c r="Y10"/>
  <c r="AC17" s="1"/>
  <c r="AC9"/>
  <c r="AG9" s="1"/>
  <c r="AC12"/>
  <c r="AG12" s="1"/>
  <c r="AC11"/>
  <c r="U13"/>
  <c r="AC8"/>
  <c r="AG8" s="1"/>
  <c r="U10" i="29"/>
  <c r="AC7"/>
  <c r="Y10"/>
  <c r="AC17" s="1"/>
  <c r="AC9"/>
  <c r="AG9" s="1"/>
  <c r="AC12"/>
  <c r="AG12" s="1"/>
  <c r="AC11"/>
  <c r="U13"/>
  <c r="AC8"/>
  <c r="AG8" s="1"/>
  <c r="U10" i="28"/>
  <c r="AC7"/>
  <c r="Y10"/>
  <c r="AC17" s="1"/>
  <c r="AC9"/>
  <c r="AG9" s="1"/>
  <c r="AC12"/>
  <c r="AG12" s="1"/>
  <c r="AC11"/>
  <c r="U13"/>
  <c r="AC8"/>
  <c r="AG8" s="1"/>
  <c r="U10" i="27"/>
  <c r="AC7"/>
  <c r="Y10"/>
  <c r="AC9"/>
  <c r="AG9" s="1"/>
  <c r="AC12"/>
  <c r="AG12" s="1"/>
  <c r="AC11"/>
  <c r="U13"/>
  <c r="AC8"/>
  <c r="AG8" s="1"/>
  <c r="Y13"/>
  <c r="U10" i="26"/>
  <c r="AC7"/>
  <c r="Y10"/>
  <c r="AC17" s="1"/>
  <c r="AC9"/>
  <c r="AG9" s="1"/>
  <c r="AC12"/>
  <c r="AG12" s="1"/>
  <c r="AC11"/>
  <c r="U13"/>
  <c r="AC8"/>
  <c r="AG8" s="1"/>
  <c r="U10" i="25"/>
  <c r="AC7"/>
  <c r="Y10"/>
  <c r="AC17" s="1"/>
  <c r="AC9"/>
  <c r="AG9" s="1"/>
  <c r="AC12"/>
  <c r="AG12" s="1"/>
  <c r="AC11"/>
  <c r="U13"/>
  <c r="AC8"/>
  <c r="AG8" s="1"/>
  <c r="U10" i="24"/>
  <c r="AC7"/>
  <c r="Y10"/>
  <c r="AC17" s="1"/>
  <c r="AC9"/>
  <c r="AG9" s="1"/>
  <c r="AC12"/>
  <c r="AG12" s="1"/>
  <c r="AC11"/>
  <c r="U13"/>
  <c r="AC8"/>
  <c r="AG8" s="1"/>
  <c r="U10" i="23"/>
  <c r="AC7"/>
  <c r="Y10"/>
  <c r="AC9"/>
  <c r="AG9" s="1"/>
  <c r="AC12"/>
  <c r="AG12" s="1"/>
  <c r="AC11"/>
  <c r="U13"/>
  <c r="AC8"/>
  <c r="AG8" s="1"/>
  <c r="Y13"/>
  <c r="U10" i="22"/>
  <c r="AC7"/>
  <c r="Y10"/>
  <c r="AC17" s="1"/>
  <c r="AC9"/>
  <c r="AG9" s="1"/>
  <c r="AC12"/>
  <c r="AG12" s="1"/>
  <c r="AC11"/>
  <c r="U13"/>
  <c r="AC8"/>
  <c r="AG8" s="1"/>
  <c r="U10" i="21"/>
  <c r="AC7"/>
  <c r="Y10"/>
  <c r="AC17" s="1"/>
  <c r="AC9"/>
  <c r="AG9" s="1"/>
  <c r="AC12"/>
  <c r="AG12" s="1"/>
  <c r="AC11"/>
  <c r="U13"/>
  <c r="AC8"/>
  <c r="AG8" s="1"/>
  <c r="U10" i="20"/>
  <c r="AC7"/>
  <c r="Y10"/>
  <c r="AC9"/>
  <c r="AG9" s="1"/>
  <c r="AC12"/>
  <c r="AG12" s="1"/>
  <c r="AC11"/>
  <c r="U13"/>
  <c r="AC8"/>
  <c r="AG8" s="1"/>
  <c r="Y13"/>
  <c r="U10" i="19"/>
  <c r="AC7"/>
  <c r="AC11"/>
  <c r="U13"/>
  <c r="Y10"/>
  <c r="AC9"/>
  <c r="AG9" s="1"/>
  <c r="AC12"/>
  <c r="AG12" s="1"/>
  <c r="AC8"/>
  <c r="AG8" s="1"/>
  <c r="Y13"/>
  <c r="U10" i="18"/>
  <c r="AC7"/>
  <c r="Y10"/>
  <c r="AC17" s="1"/>
  <c r="AC9"/>
  <c r="AG9" s="1"/>
  <c r="AC12"/>
  <c r="AG12" s="1"/>
  <c r="AC11"/>
  <c r="U13"/>
  <c r="AC8"/>
  <c r="AG8" s="1"/>
  <c r="U10" i="17"/>
  <c r="AC7"/>
  <c r="Y10"/>
  <c r="AC17" s="1"/>
  <c r="AC9"/>
  <c r="AG9" s="1"/>
  <c r="AC12"/>
  <c r="AG12" s="1"/>
  <c r="AC11"/>
  <c r="U13"/>
  <c r="AC8"/>
  <c r="AG8" s="1"/>
  <c r="U10" i="16"/>
  <c r="AC7"/>
  <c r="Y10"/>
  <c r="AC17" s="1"/>
  <c r="AC9"/>
  <c r="AG9" s="1"/>
  <c r="AC12"/>
  <c r="AG12" s="1"/>
  <c r="AC11"/>
  <c r="U13"/>
  <c r="AC8"/>
  <c r="AG8" s="1"/>
  <c r="U10" i="15"/>
  <c r="AC7"/>
  <c r="Y10"/>
  <c r="AC17" s="1"/>
  <c r="AC9"/>
  <c r="AG9" s="1"/>
  <c r="AC12"/>
  <c r="AG12" s="1"/>
  <c r="AC11"/>
  <c r="U13"/>
  <c r="AC8"/>
  <c r="AG8" s="1"/>
  <c r="U10" i="14"/>
  <c r="AC7"/>
  <c r="Y10"/>
  <c r="AC17" s="1"/>
  <c r="AC9"/>
  <c r="AG9" s="1"/>
  <c r="AC12"/>
  <c r="AG12" s="1"/>
  <c r="AC11"/>
  <c r="U13"/>
  <c r="AC8"/>
  <c r="AG8" s="1"/>
  <c r="U10" i="13"/>
  <c r="AC7"/>
  <c r="AC11"/>
  <c r="U13"/>
  <c r="Y10"/>
  <c r="AC9"/>
  <c r="AG9" s="1"/>
  <c r="AC12"/>
  <c r="AG12" s="1"/>
  <c r="AC8"/>
  <c r="AG8" s="1"/>
  <c r="Y13"/>
  <c r="Y13" i="12"/>
  <c r="Y10"/>
  <c r="AC7"/>
  <c r="U10"/>
  <c r="AC16" s="1"/>
  <c r="AS9"/>
  <c r="AX9" s="1"/>
  <c r="AS8"/>
  <c r="AX8" s="1"/>
  <c r="N43" i="6"/>
  <c r="N35" i="9"/>
  <c r="AD35" s="1"/>
  <c r="T43" i="6"/>
  <c r="N33" i="9"/>
  <c r="AD33" s="1"/>
  <c r="N41" i="6"/>
  <c r="W33"/>
  <c r="AD21" i="7"/>
  <c r="AD22" s="1"/>
  <c r="P24" s="1"/>
  <c r="W31"/>
  <c r="W28"/>
  <c r="AF20" i="6"/>
  <c r="N121" i="9" s="1"/>
  <c r="V121" s="1"/>
  <c r="AF13" i="6"/>
  <c r="V25" i="7" l="1"/>
  <c r="AD23" s="1"/>
  <c r="N42" i="6"/>
  <c r="T42" s="1"/>
  <c r="AF42" s="1"/>
  <c r="AB100" i="9" s="1"/>
  <c r="AB123" s="1"/>
  <c r="AG123" s="1"/>
  <c r="N34"/>
  <c r="AD34" s="1"/>
  <c r="AC16" i="13"/>
  <c r="AB90" i="9"/>
  <c r="AB91" s="1"/>
  <c r="N120"/>
  <c r="AC16" i="31"/>
  <c r="AC16" i="30"/>
  <c r="AC16" i="29"/>
  <c r="AC16" i="28"/>
  <c r="AC17" i="27"/>
  <c r="AC16"/>
  <c r="AC16" i="26"/>
  <c r="AC16" i="25"/>
  <c r="AC16" i="24"/>
  <c r="AC17" i="23"/>
  <c r="AC16"/>
  <c r="AC16" i="22"/>
  <c r="AC16" i="21"/>
  <c r="AC17" i="20"/>
  <c r="AC16"/>
  <c r="AC17" i="19"/>
  <c r="AC16"/>
  <c r="AC16" i="18"/>
  <c r="AC16" i="17"/>
  <c r="AC16" i="16"/>
  <c r="AC16" i="15"/>
  <c r="AC16" i="14"/>
  <c r="AC17" i="13"/>
  <c r="AA3" i="11"/>
  <c r="Z70" i="9" s="1"/>
  <c r="AT17" i="37"/>
  <c r="C8"/>
  <c r="AC13" i="31"/>
  <c r="AG13" s="1"/>
  <c r="AG11"/>
  <c r="AS8"/>
  <c r="AX8" s="1"/>
  <c r="AS12"/>
  <c r="AX12" s="1"/>
  <c r="AS9"/>
  <c r="AX9" s="1"/>
  <c r="AC10"/>
  <c r="AG10" s="1"/>
  <c r="AG7"/>
  <c r="AC13" i="30"/>
  <c r="AG13" s="1"/>
  <c r="AG11"/>
  <c r="AS8"/>
  <c r="AX8" s="1"/>
  <c r="AS12"/>
  <c r="AX12" s="1"/>
  <c r="AS9"/>
  <c r="AX9" s="1"/>
  <c r="AC10"/>
  <c r="AG10" s="1"/>
  <c r="AG7"/>
  <c r="AC13" i="29"/>
  <c r="AG13" s="1"/>
  <c r="AG11"/>
  <c r="AS8"/>
  <c r="AX8" s="1"/>
  <c r="AS12"/>
  <c r="AX12" s="1"/>
  <c r="AS9"/>
  <c r="AX9" s="1"/>
  <c r="AC10"/>
  <c r="AG10" s="1"/>
  <c r="AG7"/>
  <c r="AC13" i="28"/>
  <c r="AG13" s="1"/>
  <c r="AG11"/>
  <c r="AS8"/>
  <c r="AX8" s="1"/>
  <c r="AS12"/>
  <c r="AX12"/>
  <c r="AS9"/>
  <c r="AX9" s="1"/>
  <c r="AC10"/>
  <c r="AG10" s="1"/>
  <c r="AG7"/>
  <c r="AC13" i="27"/>
  <c r="AG13" s="1"/>
  <c r="AG11"/>
  <c r="AS8"/>
  <c r="AX8" s="1"/>
  <c r="AS12"/>
  <c r="AX12"/>
  <c r="AS9"/>
  <c r="AX9" s="1"/>
  <c r="AC10"/>
  <c r="AG10" s="1"/>
  <c r="AG7"/>
  <c r="AC13" i="26"/>
  <c r="AG13" s="1"/>
  <c r="AG11"/>
  <c r="AS8"/>
  <c r="AX8" s="1"/>
  <c r="AS12"/>
  <c r="AX12"/>
  <c r="AS9"/>
  <c r="AX9" s="1"/>
  <c r="AC10"/>
  <c r="AG10" s="1"/>
  <c r="AG7"/>
  <c r="AC13" i="25"/>
  <c r="AG13" s="1"/>
  <c r="AG11"/>
  <c r="AS8"/>
  <c r="AX8" s="1"/>
  <c r="AS12"/>
  <c r="AX12"/>
  <c r="AS9"/>
  <c r="AX9" s="1"/>
  <c r="AC10"/>
  <c r="AG10" s="1"/>
  <c r="AG7"/>
  <c r="AS8" i="24"/>
  <c r="AX8" s="1"/>
  <c r="AS12"/>
  <c r="AX12" s="1"/>
  <c r="AS9"/>
  <c r="AX9" s="1"/>
  <c r="AC13"/>
  <c r="AG13" s="1"/>
  <c r="AG11"/>
  <c r="AC10"/>
  <c r="AG10" s="1"/>
  <c r="AG7"/>
  <c r="AC13" i="23"/>
  <c r="AG13" s="1"/>
  <c r="AG11"/>
  <c r="AS8"/>
  <c r="AX8" s="1"/>
  <c r="AS12"/>
  <c r="AX12" s="1"/>
  <c r="AS9"/>
  <c r="AX9" s="1"/>
  <c r="AC10"/>
  <c r="AG10" s="1"/>
  <c r="AG7"/>
  <c r="AC13" i="22"/>
  <c r="AG13" s="1"/>
  <c r="AG11"/>
  <c r="AS8"/>
  <c r="AX8" s="1"/>
  <c r="AS12"/>
  <c r="AX12" s="1"/>
  <c r="AS9"/>
  <c r="AX9" s="1"/>
  <c r="AC10"/>
  <c r="AG10" s="1"/>
  <c r="AG7"/>
  <c r="AC13" i="21"/>
  <c r="AG13" s="1"/>
  <c r="AG11"/>
  <c r="AS8"/>
  <c r="AX8" s="1"/>
  <c r="AS12"/>
  <c r="AX12" s="1"/>
  <c r="AS9"/>
  <c r="AX9" s="1"/>
  <c r="AC10"/>
  <c r="AG10" s="1"/>
  <c r="AG7"/>
  <c r="AC13" i="20"/>
  <c r="AG13" s="1"/>
  <c r="AG11"/>
  <c r="AS8"/>
  <c r="AX8" s="1"/>
  <c r="AS12"/>
  <c r="AX12" s="1"/>
  <c r="AS9"/>
  <c r="AX9" s="1"/>
  <c r="AC10"/>
  <c r="AG10" s="1"/>
  <c r="AG7"/>
  <c r="AS12" i="19"/>
  <c r="AX12" s="1"/>
  <c r="AC13"/>
  <c r="AG13" s="1"/>
  <c r="AG11"/>
  <c r="AS8"/>
  <c r="AX8" s="1"/>
  <c r="AS9"/>
  <c r="AX9" s="1"/>
  <c r="AC10"/>
  <c r="AG10" s="1"/>
  <c r="AG7"/>
  <c r="AC13" i="18"/>
  <c r="AG13" s="1"/>
  <c r="AG11"/>
  <c r="AS8"/>
  <c r="AX8" s="1"/>
  <c r="AS12"/>
  <c r="AX12" s="1"/>
  <c r="AS9"/>
  <c r="AX9" s="1"/>
  <c r="AC10"/>
  <c r="AG10" s="1"/>
  <c r="AG7"/>
  <c r="AC13" i="17"/>
  <c r="AG13" s="1"/>
  <c r="AG11"/>
  <c r="AS8"/>
  <c r="AX8" s="1"/>
  <c r="AS12"/>
  <c r="AX12" s="1"/>
  <c r="AS9"/>
  <c r="AX9" s="1"/>
  <c r="AC10"/>
  <c r="AG10" s="1"/>
  <c r="AG7"/>
  <c r="AC13" i="16"/>
  <c r="AG13" s="1"/>
  <c r="AG11"/>
  <c r="AS8"/>
  <c r="AX8" s="1"/>
  <c r="AS12"/>
  <c r="AX12"/>
  <c r="AS9"/>
  <c r="AX9" s="1"/>
  <c r="AC10"/>
  <c r="AG10" s="1"/>
  <c r="AG7"/>
  <c r="AC13" i="15"/>
  <c r="AG13" s="1"/>
  <c r="AG11"/>
  <c r="AS8"/>
  <c r="AX8" s="1"/>
  <c r="AS12"/>
  <c r="AX12"/>
  <c r="AS9"/>
  <c r="AX9" s="1"/>
  <c r="AC10"/>
  <c r="AG10" s="1"/>
  <c r="AG7"/>
  <c r="AC13" i="14"/>
  <c r="AG13" s="1"/>
  <c r="AG11"/>
  <c r="AS8"/>
  <c r="AX8" s="1"/>
  <c r="AS12"/>
  <c r="AX12"/>
  <c r="AS9"/>
  <c r="AX9" s="1"/>
  <c r="AC10"/>
  <c r="AG10" s="1"/>
  <c r="AG7"/>
  <c r="AC13" i="13"/>
  <c r="AG13" s="1"/>
  <c r="AG11"/>
  <c r="AS8"/>
  <c r="AX8" s="1"/>
  <c r="AS12"/>
  <c r="AX12" s="1"/>
  <c r="AS9"/>
  <c r="AX9" s="1"/>
  <c r="AC10"/>
  <c r="AG10" s="1"/>
  <c r="AG7"/>
  <c r="AC17" i="12"/>
  <c r="AC12"/>
  <c r="AG12" s="1"/>
  <c r="AS12" s="1"/>
  <c r="AX12" s="1"/>
  <c r="AG7"/>
  <c r="AS7" s="1"/>
  <c r="AC10"/>
  <c r="AG10" s="1"/>
  <c r="AF43" i="6"/>
  <c r="AB101" i="9" s="1"/>
  <c r="AB124" s="1"/>
  <c r="AG124" s="1"/>
  <c r="T41" i="6"/>
  <c r="AF41" s="1"/>
  <c r="AB99" i="9" s="1"/>
  <c r="AB122" s="1"/>
  <c r="AG122" s="1"/>
  <c r="N32"/>
  <c r="AD32" s="1"/>
  <c r="N40" i="6"/>
  <c r="AF33"/>
  <c r="N31" i="9"/>
  <c r="AD31" s="1"/>
  <c r="W32" i="7" l="1"/>
  <c r="AD31" s="1"/>
  <c r="AD26"/>
  <c r="W29"/>
  <c r="AD28" s="1"/>
  <c r="AD34" s="1"/>
  <c r="X81" i="9" s="1"/>
  <c r="N36"/>
  <c r="AD36" s="1"/>
  <c r="D129" s="1"/>
  <c r="AA107"/>
  <c r="AA109" s="1"/>
  <c r="V120"/>
  <c r="N125"/>
  <c r="AS7" i="31"/>
  <c r="AP10" s="1"/>
  <c r="AS11"/>
  <c r="AP13" s="1"/>
  <c r="AS7" i="30"/>
  <c r="AP10" s="1"/>
  <c r="AS11"/>
  <c r="AP13" s="1"/>
  <c r="AS7" i="29"/>
  <c r="AP10" s="1"/>
  <c r="AX10" s="1"/>
  <c r="AS11"/>
  <c r="AP13" s="1"/>
  <c r="AS7" i="28"/>
  <c r="AP10" s="1"/>
  <c r="AS11"/>
  <c r="AP13" s="1"/>
  <c r="AS7" i="27"/>
  <c r="AP10" s="1"/>
  <c r="AS11"/>
  <c r="AP13" s="1"/>
  <c r="AS7" i="26"/>
  <c r="AP10" s="1"/>
  <c r="AS11"/>
  <c r="AP13" s="1"/>
  <c r="AS7" i="25"/>
  <c r="AP10" s="1"/>
  <c r="AS11"/>
  <c r="AP13" s="1"/>
  <c r="AS7" i="24"/>
  <c r="AP10" s="1"/>
  <c r="AS11"/>
  <c r="AP13" s="1"/>
  <c r="AX13" s="1"/>
  <c r="AS7" i="23"/>
  <c r="AP10" s="1"/>
  <c r="AS11"/>
  <c r="AP13" s="1"/>
  <c r="AS7" i="22"/>
  <c r="AP10" s="1"/>
  <c r="AS11"/>
  <c r="AP13" s="1"/>
  <c r="AS7" i="21"/>
  <c r="AP10" s="1"/>
  <c r="AS11"/>
  <c r="AP13" s="1"/>
  <c r="AS7" i="20"/>
  <c r="AP10" s="1"/>
  <c r="AS11"/>
  <c r="AP13" s="1"/>
  <c r="AS7" i="19"/>
  <c r="AP10" s="1"/>
  <c r="AS11"/>
  <c r="AP13" s="1"/>
  <c r="AS7" i="18"/>
  <c r="AP10" s="1"/>
  <c r="AS11"/>
  <c r="AP13" s="1"/>
  <c r="AS7" i="17"/>
  <c r="AP10" s="1"/>
  <c r="AS11"/>
  <c r="AP13" s="1"/>
  <c r="AS7" i="16"/>
  <c r="AP10" s="1"/>
  <c r="AS11"/>
  <c r="AP13" s="1"/>
  <c r="AS7" i="15"/>
  <c r="AP10" s="1"/>
  <c r="AS11"/>
  <c r="AP13" s="1"/>
  <c r="AS7" i="14"/>
  <c r="AP10" s="1"/>
  <c r="AS11"/>
  <c r="AP13" s="1"/>
  <c r="AS7" i="13"/>
  <c r="AP10" s="1"/>
  <c r="AS11"/>
  <c r="AP13" s="1"/>
  <c r="AX13" s="1"/>
  <c r="AC11" i="12"/>
  <c r="AC13" s="1"/>
  <c r="AX7"/>
  <c r="AP10"/>
  <c r="T40" i="6"/>
  <c r="AF40" s="1"/>
  <c r="AB98" i="9" s="1"/>
  <c r="V125" l="1"/>
  <c r="AB121"/>
  <c r="AG121" s="1"/>
  <c r="AB102"/>
  <c r="AC18" i="31"/>
  <c r="AX10"/>
  <c r="AC18" i="30"/>
  <c r="AX10"/>
  <c r="AC18" i="29"/>
  <c r="AC18" i="28"/>
  <c r="AX10"/>
  <c r="AX7" i="27"/>
  <c r="AX10"/>
  <c r="AC18"/>
  <c r="AC18" i="26"/>
  <c r="AX10"/>
  <c r="AC18" i="25"/>
  <c r="AX10"/>
  <c r="AC18" i="24"/>
  <c r="AX10"/>
  <c r="AC15" s="1"/>
  <c r="AN15" s="1"/>
  <c r="AX11" i="23"/>
  <c r="AX10"/>
  <c r="AC18"/>
  <c r="AC18" i="22"/>
  <c r="AX10"/>
  <c r="AC18" i="21"/>
  <c r="AX10"/>
  <c r="AX10" i="20"/>
  <c r="AC18"/>
  <c r="AX7" i="19"/>
  <c r="AX10"/>
  <c r="AC18"/>
  <c r="AC18" i="18"/>
  <c r="AX10"/>
  <c r="AC18" i="17"/>
  <c r="AX10"/>
  <c r="AC18" i="16"/>
  <c r="AX10"/>
  <c r="AC18" i="15"/>
  <c r="AX10"/>
  <c r="AC18" i="14"/>
  <c r="AX10"/>
  <c r="AX10" i="12"/>
  <c r="AX11" i="13"/>
  <c r="AC18"/>
  <c r="AX10"/>
  <c r="AC15" s="1"/>
  <c r="AN15" s="1"/>
  <c r="AX11" i="31"/>
  <c r="AX13"/>
  <c r="AX7"/>
  <c r="AX11" i="30"/>
  <c r="AX13"/>
  <c r="AX7"/>
  <c r="AX11" i="29"/>
  <c r="AX13"/>
  <c r="AX7"/>
  <c r="AX11" i="28"/>
  <c r="AX13"/>
  <c r="AX7"/>
  <c r="AX11" i="27"/>
  <c r="AX13"/>
  <c r="AX11" i="26"/>
  <c r="AX13"/>
  <c r="AX7"/>
  <c r="AX11" i="25"/>
  <c r="AX13"/>
  <c r="AX7"/>
  <c r="AX7" i="24"/>
  <c r="AX11"/>
  <c r="AX7" i="23"/>
  <c r="AX13"/>
  <c r="AX11" i="22"/>
  <c r="AX13"/>
  <c r="AX7"/>
  <c r="AX11" i="21"/>
  <c r="AX13"/>
  <c r="AX7"/>
  <c r="AX7" i="20"/>
  <c r="AX11"/>
  <c r="AX13"/>
  <c r="AX11" i="19"/>
  <c r="AX13"/>
  <c r="AX11" i="18"/>
  <c r="AX13"/>
  <c r="AX7"/>
  <c r="AX11" i="17"/>
  <c r="AX13"/>
  <c r="AX7"/>
  <c r="AX11" i="16"/>
  <c r="AX13"/>
  <c r="AX7"/>
  <c r="AX11" i="15"/>
  <c r="AX13"/>
  <c r="AX7"/>
  <c r="AX11" i="14"/>
  <c r="AX13"/>
  <c r="AX7"/>
  <c r="AX7" i="13"/>
  <c r="AG11" i="12"/>
  <c r="AS11" s="1"/>
  <c r="AP13" s="1"/>
  <c r="AC18" s="1"/>
  <c r="AG13"/>
  <c r="AF14" i="6"/>
  <c r="AE26" i="10"/>
  <c r="AE36" s="1"/>
  <c r="AC3" l="1"/>
  <c r="Z69" i="9" s="1"/>
  <c r="Z71" s="1"/>
  <c r="X80"/>
  <c r="AD76" s="1"/>
  <c r="AD87" s="1"/>
  <c r="AB92" s="1"/>
  <c r="AC15" i="31"/>
  <c r="AN15" s="1"/>
  <c r="AC15" i="30"/>
  <c r="AN15" s="1"/>
  <c r="AC15" i="29"/>
  <c r="AN15" s="1"/>
  <c r="AC15" i="28"/>
  <c r="AN15" s="1"/>
  <c r="AC15" i="27"/>
  <c r="AN15" s="1"/>
  <c r="AC15" i="26"/>
  <c r="AN15" s="1"/>
  <c r="AC15" i="25"/>
  <c r="AN15" s="1"/>
  <c r="AC15" i="23"/>
  <c r="AN15" s="1"/>
  <c r="AC15" i="22"/>
  <c r="AN15" s="1"/>
  <c r="AC15" i="21"/>
  <c r="AN15" s="1"/>
  <c r="AC15" i="20"/>
  <c r="AN15" s="1"/>
  <c r="AC15" i="19"/>
  <c r="AN15" s="1"/>
  <c r="AC15" i="18"/>
  <c r="AN15" s="1"/>
  <c r="AC15" i="17"/>
  <c r="AN15" s="1"/>
  <c r="AC15" i="16"/>
  <c r="AN15" s="1"/>
  <c r="AC15" i="15"/>
  <c r="AN15" s="1"/>
  <c r="AC15" i="14"/>
  <c r="AN15" s="1"/>
  <c r="AX11" i="12"/>
  <c r="AX13"/>
  <c r="N38" i="6"/>
  <c r="T38" s="1"/>
  <c r="W14"/>
  <c r="AF15"/>
  <c r="N37" s="1"/>
  <c r="N44" l="1"/>
  <c r="N39"/>
  <c r="Z72" i="9"/>
  <c r="Z73" s="1"/>
  <c r="AB120"/>
  <c r="AB94"/>
  <c r="AB93"/>
  <c r="AC15" i="12"/>
  <c r="AN15" s="1"/>
  <c r="T37" i="6"/>
  <c r="T44" l="1"/>
  <c r="AF44" s="1"/>
  <c r="T39"/>
  <c r="AF37"/>
  <c r="AB125" i="9"/>
  <c r="M129" s="1"/>
  <c r="AG120"/>
  <c r="AG125" s="1"/>
  <c r="N45" i="6" l="1"/>
  <c r="AF45" s="1"/>
  <c r="AA41" i="9" l="1"/>
  <c r="AA43" s="1"/>
</calcChain>
</file>

<file path=xl/sharedStrings.xml><?xml version="1.0" encoding="utf-8"?>
<sst xmlns="http://schemas.openxmlformats.org/spreadsheetml/2006/main" count="775" uniqueCount="251">
  <si>
    <t>Ritenute     Dipendenti</t>
  </si>
  <si>
    <t>Inpdap</t>
  </si>
  <si>
    <t>F.C.</t>
  </si>
  <si>
    <t>Contributi     Stato</t>
  </si>
  <si>
    <t>Irap</t>
  </si>
  <si>
    <t>Anno scolastico corrente</t>
  </si>
  <si>
    <t>2014/2015</t>
  </si>
  <si>
    <t>Anno scolastico successivo</t>
  </si>
  <si>
    <t>2015/2016</t>
  </si>
  <si>
    <t>Anno scolastico precedente</t>
  </si>
  <si>
    <t>Es. finanziario successivo</t>
  </si>
  <si>
    <t>Es. finanziario corrente</t>
  </si>
  <si>
    <t>Es. finanziario precedente</t>
  </si>
  <si>
    <t>Corsi recupero docenti</t>
  </si>
  <si>
    <t>Attività insegnamento</t>
  </si>
  <si>
    <t>Attività non insegnamento</t>
  </si>
  <si>
    <t>Assistenti Amministrativi</t>
  </si>
  <si>
    <t>Collaboratori scolastici</t>
  </si>
  <si>
    <t>Inserire i dati nelle sole celle di colore bleu</t>
  </si>
  <si>
    <t>M.  O.  F.</t>
  </si>
  <si>
    <t>Riferimento Organico di Diritto</t>
  </si>
  <si>
    <t>DOCENTI</t>
  </si>
  <si>
    <t xml:space="preserve">Infanzia </t>
  </si>
  <si>
    <t>Primaria</t>
  </si>
  <si>
    <t>Media</t>
  </si>
  <si>
    <t>2° grado</t>
  </si>
  <si>
    <t>PERSONALE  A.T.A.</t>
  </si>
  <si>
    <t>PUNTI EROG. SERVIZIO</t>
  </si>
  <si>
    <t>FONDO  di  ISTITUTO</t>
  </si>
  <si>
    <t>Ind. Direz: DSGA e sostituto</t>
  </si>
  <si>
    <t>FUNZIONI     DOCENTI</t>
  </si>
  <si>
    <r>
      <t>quota base</t>
    </r>
    <r>
      <rPr>
        <b/>
        <sz val="9"/>
        <color theme="1"/>
        <rFont val="Arial Black"/>
        <family val="2"/>
      </rPr>
      <t xml:space="preserve">           </t>
    </r>
    <r>
      <rPr>
        <b/>
        <sz val="8"/>
        <color theme="1"/>
        <rFont val="Arial Black"/>
        <family val="2"/>
      </rPr>
      <t>inserire 1</t>
    </r>
  </si>
  <si>
    <t>complessità                n.</t>
  </si>
  <si>
    <t>Totale  Funzioni  Docenti</t>
  </si>
  <si>
    <t>INCARICHI     A.T.A.</t>
  </si>
  <si>
    <t>quota unica</t>
  </si>
  <si>
    <t>riduz. Dsga-lsu-cococo</t>
  </si>
  <si>
    <t>Totale  Incarichi A.T.A.</t>
  </si>
  <si>
    <t>ORE     ECCEDENTI</t>
  </si>
  <si>
    <t>infanzia/primaria</t>
  </si>
  <si>
    <t>Totale  Ore  Eccedenti</t>
  </si>
  <si>
    <t>D E S C R I Z I O N E</t>
  </si>
  <si>
    <t xml:space="preserve">LORDO  </t>
  </si>
  <si>
    <t>STATO</t>
  </si>
  <si>
    <r>
      <rPr>
        <sz val="15"/>
        <color theme="1"/>
        <rFont val="Rockwell Extra Bold"/>
        <family val="1"/>
      </rPr>
      <t>DIPENDENTE</t>
    </r>
    <r>
      <rPr>
        <sz val="16"/>
        <color theme="1"/>
        <rFont val="Rockwell Extra Bold"/>
        <family val="1"/>
      </rPr>
      <t xml:space="preserve">        </t>
    </r>
    <r>
      <rPr>
        <sz val="12"/>
        <color theme="1"/>
        <rFont val="Rockwell Extra Bold"/>
        <family val="1"/>
      </rPr>
      <t>cedolino unico</t>
    </r>
  </si>
  <si>
    <t>ATTIVITA'     SPORTIVA</t>
  </si>
  <si>
    <t>Totale  Attività  Sportiva</t>
  </si>
  <si>
    <r>
      <t>quota base</t>
    </r>
    <r>
      <rPr>
        <b/>
        <sz val="9"/>
        <color theme="1"/>
        <rFont val="Arial Black"/>
        <family val="2"/>
      </rPr>
      <t xml:space="preserve">    </t>
    </r>
  </si>
  <si>
    <t>n. classi 1 e 2 grado</t>
  </si>
  <si>
    <t>TOTALE COMPLESSIVO</t>
  </si>
  <si>
    <t>INDENNITA'   di    DIREZIONE   al    D.S.G.A.</t>
  </si>
  <si>
    <t>Quota variabile spettante corrisposta dalla scuola</t>
  </si>
  <si>
    <t>c) Istituti verticalizzati ed istituti con almeno due punti di erogazione del servizio scolastico, istituti di secondo grado aggregati ad istituti tecnici, professionali e d’arte con laboratori e/o reparti di lavorazione</t>
  </si>
  <si>
    <t>a) Azienda agraria</t>
  </si>
  <si>
    <t>b) Convitti ed educandati femminili</t>
  </si>
  <si>
    <t>d) Istituti non rientranti nelle tipologie lett. c)</t>
  </si>
  <si>
    <t>e) Numero docenti e ATA in Organico di diritto</t>
  </si>
  <si>
    <t>INDENNITA' di DIREZIONE al SOSTITUTO D.S.G.A.</t>
  </si>
  <si>
    <t>Quota fissa spettante al D.S.G.A.</t>
  </si>
  <si>
    <t>Compenso individuale accessorio</t>
  </si>
  <si>
    <t>x</t>
  </si>
  <si>
    <t>meno</t>
  </si>
  <si>
    <t>Quota annua assegnata al D.S.G.A.</t>
  </si>
  <si>
    <t xml:space="preserve">Totale </t>
  </si>
  <si>
    <t>Importo lordo giornaliero</t>
  </si>
  <si>
    <t>:</t>
  </si>
  <si>
    <t>X</t>
  </si>
  <si>
    <t>Giorni di sostituzione    n.</t>
  </si>
  <si>
    <t>INDENNITA'  D.S.G.A.</t>
  </si>
  <si>
    <t xml:space="preserve">INDENNITA'  SOSTITUTO </t>
  </si>
  <si>
    <t>Totale DSGA e SOSTITUTO</t>
  </si>
  <si>
    <t>4/12</t>
  </si>
  <si>
    <t>Sostituto D.S.G.A.</t>
  </si>
  <si>
    <t>D.S.G.A.</t>
  </si>
  <si>
    <t>8/12</t>
  </si>
  <si>
    <t>FONDO di ISTITUTO da contrattare</t>
  </si>
  <si>
    <t>Fondo di Istituto</t>
  </si>
  <si>
    <t>DESCRIZIONE</t>
  </si>
  <si>
    <t>Indennità Direzione</t>
  </si>
  <si>
    <t>Funzioni Docenti</t>
  </si>
  <si>
    <t>Incarichi A.T.A.</t>
  </si>
  <si>
    <t>Ore eccedenti</t>
  </si>
  <si>
    <t>Attività sportiva</t>
  </si>
  <si>
    <t>T o t a l e</t>
  </si>
  <si>
    <t>IL DIRETTORE dei SERVIZI GENERALI e AMMINISTRATIVI</t>
  </si>
  <si>
    <t>C    E   R   T   I   F   I   C   A</t>
  </si>
  <si>
    <t xml:space="preserve">          Gli impegni di spesa sono compatibili con le entrate accertate, come di seguito viene dettagliatamente indicato attraverso la compilazione dei 4 moduli previsti dalla Circolare MEF sopra indicata.</t>
  </si>
  <si>
    <t>E  N  T  R  A  T  E</t>
  </si>
  <si>
    <t>Modulo n.1</t>
  </si>
  <si>
    <t>Costituzione del FONDO per la contrattazione integrativa</t>
  </si>
  <si>
    <t xml:space="preserve">          La disponibilità delle risorse, per l'anno scolastico di riferimento, è determinata secondo i parametri indicati nel Prospetto MOF (Risorse fisse),  e dalle economie alla data del 31 agosto/31 dicembre dell'anno precedente (Risorse variabili), al lordo dipendente.</t>
  </si>
  <si>
    <t>D e s c r i z i o n e</t>
  </si>
  <si>
    <t>Sezione I^</t>
  </si>
  <si>
    <t>Sezione II^</t>
  </si>
  <si>
    <t>TOTALE RISORSE               CEDOLINO UNICO</t>
  </si>
  <si>
    <t>RISORSE FISSE</t>
  </si>
  <si>
    <t>RISORSE VARIABILI</t>
  </si>
  <si>
    <t>L O R D O       D I P E N D E N T E</t>
  </si>
  <si>
    <t>Sezione III^</t>
  </si>
  <si>
    <t>Decurtazione del Fondo</t>
  </si>
  <si>
    <t>Adempimento non di pertinenza dell'istituzione scolastica</t>
  </si>
  <si>
    <t>Sezione IV^</t>
  </si>
  <si>
    <t>Sintesi della costituzione del FONDO sottoposto a certificazione</t>
  </si>
  <si>
    <t>segue  Modulo n.1</t>
  </si>
  <si>
    <t>a)</t>
  </si>
  <si>
    <t>Risorse fisse</t>
  </si>
  <si>
    <t>b)</t>
  </si>
  <si>
    <t>Risorse variabili</t>
  </si>
  <si>
    <t>S  P  E  S  E</t>
  </si>
  <si>
    <t>Sezione V^</t>
  </si>
  <si>
    <t>Modulo n.2</t>
  </si>
  <si>
    <t>Definizione delle poste di destinazione del Fondo per la contrattazione integrativa</t>
  </si>
  <si>
    <t>Destinazioni non disponibili alla contrattazione integrativa o comunque non regolate specificamente dal Contratto Integrativo sottoposto a certificazione</t>
  </si>
  <si>
    <t>Destinazioni specificamente regolate dal Contratto Integrativo d'Istituto</t>
  </si>
  <si>
    <t xml:space="preserve">          I compensi orari delle prestazioni, riferiti alle attività e ai progetti, sono stati calcolati, per il personale docente e A.T.A., sulla base degli importi indicati nelle tabelle n.5 e n.6 allegate al C.C.N.L. in data 29.11.2007.</t>
  </si>
  <si>
    <t>c e d o l i n o        u n i c o</t>
  </si>
  <si>
    <r>
      <t xml:space="preserve">          </t>
    </r>
    <r>
      <rPr>
        <b/>
        <sz val="13"/>
        <color theme="1"/>
        <rFont val="Arial"/>
        <family val="2"/>
      </rPr>
      <t>Ai sensi e per gli effetti previsti dalla circolare del M.E.F. n.25 del 19.07.2012 concernente la relazione tecnico-finanziaria e la compatibilità finanziaria dei contratti integrativi a livello di istituzione scolastica,</t>
    </r>
  </si>
  <si>
    <r>
      <t xml:space="preserve">ai fini del controllo di competenza dei Revisori dei conti, previsto dall'art.40/bis, comma 1, del D. L.vo n.165/2001 e successive modifiche e integrazioni, che la </t>
    </r>
    <r>
      <rPr>
        <b/>
        <sz val="13"/>
        <rFont val="Rockwell"/>
        <family val="1"/>
      </rPr>
      <t>gestione delle RISORSE</t>
    </r>
    <r>
      <rPr>
        <b/>
        <sz val="13"/>
        <rFont val="Arial"/>
        <family val="2"/>
      </rPr>
      <t xml:space="preserv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r>
  </si>
  <si>
    <t xml:space="preserve">          Nei prospetti che seguono, vengono analiticamente indicati le singole attività e i singoli progetti, desunti dalle schede descrittive, con accanto segnato il relativo impegno di spesa, determinato al lordo Dipendente per il cedolino unico e al lordo Stato per il Programma Annuale, desunto dalle schede finanziarie.</t>
  </si>
  <si>
    <t xml:space="preserve">          I dati nei prospetti quì allegati, nella descrizione e nella quantificazione di spesa, tengono rigorosamente conto della contrattazione integrativa d'istituto al cui verbale si fa espresso riferimento. Vengono rappresentate, nella massima trasparenza, tutte le poste regolate e i diversi istituti economici inerenti all'attività negoziale relativa all'anno scolastico di riferimento, al fine di dare ampia e puntuale contezza al Collegio dei Revisori dei conti per i controlli di competenza.</t>
  </si>
  <si>
    <t>Attività</t>
  </si>
  <si>
    <t>Progetti</t>
  </si>
  <si>
    <t>TOTALE degli IMPEGNI</t>
  </si>
  <si>
    <t>Attività da programmare</t>
  </si>
  <si>
    <t>TOTALE FONDO ISTITUTO</t>
  </si>
  <si>
    <t>Impegni di spesa e ripartizione risorse</t>
  </si>
  <si>
    <t>T O T A L E</t>
  </si>
  <si>
    <t>A.T.A.</t>
  </si>
  <si>
    <t>Collaboratori Dirigente scol/co</t>
  </si>
  <si>
    <t>Lavoro straordinario A.T.A.</t>
  </si>
  <si>
    <t>Indennità di direzione</t>
  </si>
  <si>
    <t xml:space="preserve">Progetti </t>
  </si>
  <si>
    <t>TOTALE ATTIVITA' + PROGETTI</t>
  </si>
  <si>
    <t xml:space="preserve">Flessibilità didattica </t>
  </si>
  <si>
    <t>Ore aggiuntive insegnamento</t>
  </si>
  <si>
    <t>Ore agg/ve non insegnamento</t>
  </si>
  <si>
    <t xml:space="preserve">Ore di recupero </t>
  </si>
  <si>
    <t xml:space="preserve">Altre Attività </t>
  </si>
  <si>
    <t>Attività aggiuntive</t>
  </si>
  <si>
    <t>SINTESI     FONDO     di     ISTITUTO</t>
  </si>
  <si>
    <t>Economie anno scolastico</t>
  </si>
  <si>
    <t>Finanziamento anno scolastico</t>
  </si>
  <si>
    <t>Spese impegnate</t>
  </si>
  <si>
    <t>Economie contrattazione</t>
  </si>
  <si>
    <t>Percentuale complessiva di spesa</t>
  </si>
  <si>
    <t>Altre Spese sul Cedolino Unico</t>
  </si>
  <si>
    <t>LORDO DIPENDENTE</t>
  </si>
  <si>
    <t>Destinazioni ancora da regolare</t>
  </si>
  <si>
    <t>Sintesi della definizione delle poste di destinazione del Fondo per la contrattazione integrativa d'istituto sottoposto a certificazione</t>
  </si>
  <si>
    <t>Adempimento non di pertinenza della scuola</t>
  </si>
  <si>
    <t>c)</t>
  </si>
  <si>
    <t>Destinazioni regolate da contratto</t>
  </si>
  <si>
    <t>Destinazioni non utilizzate</t>
  </si>
  <si>
    <t>Destinazioni temporaneamente allocate all'esterno del Fondo</t>
  </si>
  <si>
    <t>Sezione VI^</t>
  </si>
  <si>
    <t>Attestazione motivata, dal punto di vista tecnico-finanziario, del rispetto dei vincoli di carattere generale</t>
  </si>
  <si>
    <t>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</si>
  <si>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indicazioni      LORDO      DIPENDENTE</t>
  </si>
  <si>
    <t>Finanziamento</t>
  </si>
  <si>
    <t>Economie 31/08 o 31/12</t>
  </si>
  <si>
    <t>Disponibilità</t>
  </si>
  <si>
    <t>Impegni</t>
  </si>
  <si>
    <t>SOMMA                                       non utilizzata</t>
  </si>
  <si>
    <t>Modulo n.3</t>
  </si>
  <si>
    <t>Schema generale riassuntivo del Fondo (MOF) per la contrattazione integrativa a confronto con il corrispondente dell'anno precedente</t>
  </si>
  <si>
    <t>Anno scolastico</t>
  </si>
  <si>
    <t>Modulo n.4</t>
  </si>
  <si>
    <t>Compatibilità economico-finanziaria e modalità di copertura del fondo con riferimento agli strumenti di bilancio</t>
  </si>
  <si>
    <t>Esposizione finalizzata alla verifica che gli strumenti della contablità economico-finanziaria dell'Istituzione scolastica presidiano correttmente il limite di spesa del Fondo nella fase programmatoria di gestione</t>
  </si>
  <si>
    <t>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</si>
  <si>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t>Esposizione finalizzata alla verifica a consuntivo che il limite di spesa del Fondo dell'anno precedente risulta rispettato</t>
  </si>
  <si>
    <t>Verifica delle disponibilità finanziarie della Amministrazione ai fini della copertura delle deverse voci di destinazione del Fondo</t>
  </si>
  <si>
    <t>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</si>
  <si>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Data</t>
  </si>
  <si>
    <t>__.__.____</t>
  </si>
  <si>
    <t>IL DIRETTORE S.G.A.</t>
  </si>
  <si>
    <r>
      <t>(</t>
    </r>
    <r>
      <rPr>
        <b/>
        <sz val="14"/>
        <color rgb="FF302286"/>
        <rFont val="Comic Sans MS"/>
        <family val="4"/>
      </rPr>
      <t>XX</t>
    </r>
    <r>
      <rPr>
        <b/>
        <sz val="14"/>
        <color theme="1"/>
        <rFont val="Comic Sans MS"/>
        <family val="4"/>
      </rPr>
      <t>)</t>
    </r>
  </si>
  <si>
    <t>COMPENSI SPETTANTI sul FONDO di ISTITUTO</t>
  </si>
  <si>
    <t>Docenti Collaboratori del Dirigente scolastico</t>
  </si>
  <si>
    <t>A   T   T   I   V   I   T   A'</t>
  </si>
  <si>
    <t>Flessibilità didattica</t>
  </si>
  <si>
    <t>Prestazioni aggiuntive del Personale A.T.A.</t>
  </si>
  <si>
    <r>
      <t xml:space="preserve">indennità </t>
    </r>
    <r>
      <rPr>
        <b/>
        <sz val="14"/>
        <rFont val="Arial"/>
        <family val="2"/>
      </rPr>
      <t>di</t>
    </r>
    <r>
      <rPr>
        <b/>
        <sz val="14"/>
        <rFont val="Algerian"/>
        <family val="5"/>
      </rPr>
      <t xml:space="preserve"> direzione DSGA </t>
    </r>
    <r>
      <rPr>
        <b/>
        <sz val="14"/>
        <rFont val="Arial"/>
        <family val="2"/>
      </rPr>
      <t>e</t>
    </r>
    <r>
      <rPr>
        <b/>
        <sz val="14"/>
        <rFont val="Algerian"/>
        <family val="5"/>
      </rPr>
      <t xml:space="preserve"> sostituto</t>
    </r>
  </si>
  <si>
    <t>Collaboratore con incarico sostituzione-FORFETTARIO</t>
  </si>
  <si>
    <t>Secondo Collaboratore                              FORFETTARIO</t>
  </si>
  <si>
    <t>ore</t>
  </si>
  <si>
    <t>Assistente Amministrativo</t>
  </si>
  <si>
    <t>=</t>
  </si>
  <si>
    <t>Collaboratore scolastico</t>
  </si>
  <si>
    <t>Totale</t>
  </si>
  <si>
    <t>P   R   O   G   E   T   T   I</t>
  </si>
  <si>
    <t>P01</t>
  </si>
  <si>
    <t>P02</t>
  </si>
  <si>
    <t>P03</t>
  </si>
  <si>
    <t>P04</t>
  </si>
  <si>
    <t>P05</t>
  </si>
  <si>
    <t>P06</t>
  </si>
  <si>
    <t>P07</t>
  </si>
  <si>
    <t>P08</t>
  </si>
  <si>
    <t>P09</t>
  </si>
  <si>
    <t>P10</t>
  </si>
  <si>
    <t>P11</t>
  </si>
  <si>
    <t>P12</t>
  </si>
  <si>
    <t>P13</t>
  </si>
  <si>
    <t>P14</t>
  </si>
  <si>
    <t>P15</t>
  </si>
  <si>
    <t>P16</t>
  </si>
  <si>
    <t>P17</t>
  </si>
  <si>
    <t>P18</t>
  </si>
  <si>
    <t>P19</t>
  </si>
  <si>
    <t>P20</t>
  </si>
  <si>
    <t>Progetto n.</t>
  </si>
  <si>
    <t>Compilare i progetti da P01 in poi e nella X inserire la denominazione</t>
  </si>
  <si>
    <t>n. ORE</t>
  </si>
  <si>
    <t>IMPORTO</t>
  </si>
  <si>
    <t>L O R D O</t>
  </si>
  <si>
    <t>R I T E N U T E</t>
  </si>
  <si>
    <t>INPDAP</t>
  </si>
  <si>
    <t>F. C.</t>
  </si>
  <si>
    <t>TOTALE</t>
  </si>
  <si>
    <t>IMPONIBILE</t>
  </si>
  <si>
    <t>IRPEF</t>
  </si>
  <si>
    <t>N E T T O</t>
  </si>
  <si>
    <t>ATA</t>
  </si>
  <si>
    <t>IMPEGNI                               sul                          FONDO di ISTITUTO</t>
  </si>
  <si>
    <t>Compensi netti</t>
  </si>
  <si>
    <t>Inpdap   dipendenti</t>
  </si>
  <si>
    <t>F. C.           dipendenti</t>
  </si>
  <si>
    <t>Irpef         dipendenti</t>
  </si>
  <si>
    <t>FONDO DI ISTITUTO - Retribuzione ORE su PROGETTI</t>
  </si>
  <si>
    <t>FONDO DI ISTITUTO - RIEPILOGO PROGETTI</t>
  </si>
  <si>
    <t>Corsi Recupero Docenti</t>
  </si>
  <si>
    <t>Descrizione</t>
  </si>
  <si>
    <t>Att. Agg. Ins/to Docenti</t>
  </si>
  <si>
    <t>Att. Agg. Non Ins/to Doc.</t>
  </si>
  <si>
    <t>Attività Aggiuntive A.T.A.</t>
  </si>
  <si>
    <t>T     O     T     A     L     E</t>
  </si>
  <si>
    <t>Corsi di Recupero Docenti</t>
  </si>
  <si>
    <t>Attività di insegnamento Docenti</t>
  </si>
  <si>
    <t>Att/tà di non insegnamento Docenti</t>
  </si>
  <si>
    <t>Attività aggiuntive Personale A.T.A.</t>
  </si>
  <si>
    <t>Risorse temporaneamente allocate all'esterno del Fondo</t>
  </si>
  <si>
    <t>M.O.F. disponibile</t>
  </si>
  <si>
    <t>M.O.F. impegnato</t>
  </si>
  <si>
    <t>quota aggiuntiva (n.docenti)</t>
  </si>
  <si>
    <r>
      <rPr>
        <sz val="13"/>
        <color theme="1"/>
        <rFont val="Rockwell Extra Bold"/>
        <family val="1"/>
      </rPr>
      <t xml:space="preserve">Economie </t>
    </r>
    <r>
      <rPr>
        <sz val="9"/>
        <color theme="1"/>
        <rFont val="Rockwell Extra Bold"/>
        <family val="1"/>
      </rPr>
      <t>lordo dipend.</t>
    </r>
    <r>
      <rPr>
        <sz val="10"/>
        <color theme="1"/>
        <rFont val="Rockwell Extra Bold"/>
        <family val="1"/>
      </rPr>
      <t xml:space="preserve"> </t>
    </r>
    <r>
      <rPr>
        <sz val="13"/>
        <color theme="1"/>
        <rFont val="Rockwell Extra Bold"/>
        <family val="1"/>
      </rPr>
      <t xml:space="preserve">  31.08                         o                   31.12</t>
    </r>
    <r>
      <rPr>
        <sz val="14"/>
        <color theme="1"/>
        <rFont val="Rockwell Extra Bold"/>
        <family val="1"/>
      </rPr>
      <t xml:space="preserve"> </t>
    </r>
  </si>
  <si>
    <r>
      <rPr>
        <sz val="22"/>
        <color theme="1"/>
        <rFont val="Rockwell Extra Bold"/>
        <family val="1"/>
      </rPr>
      <t xml:space="preserve">TOTALE </t>
    </r>
    <r>
      <rPr>
        <sz val="16"/>
        <color theme="1"/>
        <rFont val="Rockwell Extra Bold"/>
        <family val="1"/>
      </rPr>
      <t xml:space="preserve">       </t>
    </r>
    <r>
      <rPr>
        <sz val="13"/>
        <color theme="1"/>
        <rFont val="Rockwell Extra Bold"/>
        <family val="1"/>
      </rPr>
      <t>cedolino unico</t>
    </r>
    <r>
      <rPr>
        <sz val="12"/>
        <color theme="1"/>
        <rFont val="Rockwell Extra Bold"/>
        <family val="1"/>
      </rPr>
      <t xml:space="preserve">    </t>
    </r>
    <r>
      <rPr>
        <sz val="15"/>
        <color theme="1"/>
        <rFont val="Rockwell Extra Bold"/>
        <family val="1"/>
      </rPr>
      <t>LORDO  DIPENDENTE</t>
    </r>
  </si>
  <si>
    <t>secondaria</t>
  </si>
  <si>
    <r>
      <t xml:space="preserve">Quota coordinatore </t>
    </r>
    <r>
      <rPr>
        <b/>
        <sz val="8"/>
        <color theme="1"/>
        <rFont val="Arial Black"/>
        <family val="2"/>
      </rPr>
      <t>inserire 1</t>
    </r>
  </si>
  <si>
    <t>Totale Fondo Istituto</t>
  </si>
  <si>
    <t>2016/2017</t>
  </si>
</sst>
</file>

<file path=xl/styles.xml><?xml version="1.0" encoding="utf-8"?>
<styleSheet xmlns="http://schemas.openxmlformats.org/spreadsheetml/2006/main">
  <numFmts count="2">
    <numFmt numFmtId="164" formatCode="#,##0.000"/>
    <numFmt numFmtId="165" formatCode="0.000"/>
  </numFmts>
  <fonts count="109">
    <font>
      <sz val="12"/>
      <color theme="1"/>
      <name val="Arial"/>
      <family val="2"/>
    </font>
    <font>
      <sz val="18"/>
      <color theme="1"/>
      <name val="Rockwell Extra Bold"/>
      <family val="1"/>
    </font>
    <font>
      <sz val="22"/>
      <color theme="1"/>
      <name val="Rockwell Extra Bold"/>
      <family val="1"/>
    </font>
    <font>
      <sz val="24"/>
      <color theme="1"/>
      <name val="Rockwell Extra Bold"/>
      <family val="1"/>
    </font>
    <font>
      <sz val="20"/>
      <color theme="1"/>
      <name val="Arial Black"/>
      <family val="2"/>
    </font>
    <font>
      <sz val="12"/>
      <color theme="1"/>
      <name val="Rockwell Extra Bold"/>
      <family val="1"/>
    </font>
    <font>
      <sz val="24"/>
      <color theme="1"/>
      <name val="Arial Black"/>
      <family val="2"/>
    </font>
    <font>
      <sz val="18"/>
      <color rgb="FF4934CA"/>
      <name val="Arial Black"/>
      <family val="2"/>
    </font>
    <font>
      <sz val="14"/>
      <color theme="1"/>
      <name val="Rockwell Extra Bold"/>
      <family val="1"/>
    </font>
    <font>
      <sz val="16"/>
      <color theme="1"/>
      <name val="Rockwell Extra Bold"/>
      <family val="1"/>
    </font>
    <font>
      <sz val="36"/>
      <color theme="1"/>
      <name val="Rockwell Extra Bold"/>
      <family val="1"/>
    </font>
    <font>
      <sz val="12"/>
      <color theme="1"/>
      <name val="Arial Black"/>
      <family val="2"/>
    </font>
    <font>
      <sz val="11"/>
      <color theme="1"/>
      <name val="Arial Black"/>
      <family val="2"/>
    </font>
    <font>
      <sz val="11"/>
      <color theme="1"/>
      <name val="Arial"/>
      <family val="2"/>
    </font>
    <font>
      <sz val="12"/>
      <color rgb="FF302286"/>
      <name val="Arial Black"/>
      <family val="2"/>
    </font>
    <font>
      <b/>
      <sz val="13"/>
      <color theme="1"/>
      <name val="Comic Sans MS"/>
      <family val="4"/>
    </font>
    <font>
      <sz val="12"/>
      <name val="Arial Black"/>
      <family val="2"/>
    </font>
    <font>
      <sz val="19"/>
      <color theme="1"/>
      <name val="Rockwell Extra Bold"/>
      <family val="1"/>
    </font>
    <font>
      <sz val="16"/>
      <color theme="1"/>
      <name val="Arial"/>
      <family val="2"/>
    </font>
    <font>
      <b/>
      <sz val="9"/>
      <color theme="1"/>
      <name val="Arial Black"/>
      <family val="2"/>
    </font>
    <font>
      <b/>
      <sz val="8"/>
      <color theme="1"/>
      <name val="Arial Black"/>
      <family val="2"/>
    </font>
    <font>
      <sz val="15"/>
      <color theme="1"/>
      <name val="Rockwell Extra Bold"/>
      <family val="1"/>
    </font>
    <font>
      <sz val="8"/>
      <color theme="1"/>
      <name val="Arial Black"/>
      <family val="2"/>
    </font>
    <font>
      <sz val="20"/>
      <color theme="1"/>
      <name val="Rockwell Extra Bold"/>
      <family val="1"/>
    </font>
    <font>
      <sz val="20"/>
      <color theme="1"/>
      <name val="Arial"/>
      <family val="2"/>
    </font>
    <font>
      <sz val="14"/>
      <color theme="1"/>
      <name val="Arial Black"/>
      <family val="2"/>
    </font>
    <font>
      <sz val="16"/>
      <color theme="1"/>
      <name val="Arial Black"/>
      <family val="2"/>
    </font>
    <font>
      <sz val="18"/>
      <color theme="1"/>
      <name val="Arial Black"/>
      <family val="2"/>
    </font>
    <font>
      <sz val="18"/>
      <color theme="1"/>
      <name val="Arial"/>
      <family val="2"/>
    </font>
    <font>
      <sz val="16"/>
      <color rgb="FF302286"/>
      <name val="Arial Black"/>
      <family val="2"/>
    </font>
    <font>
      <sz val="22"/>
      <color theme="1"/>
      <name val="Arial"/>
      <family val="2"/>
    </font>
    <font>
      <sz val="26"/>
      <color theme="1"/>
      <name val="Rockwell Extra Bold"/>
      <family val="1"/>
    </font>
    <font>
      <sz val="26"/>
      <color theme="1"/>
      <name val="Arial"/>
      <family val="2"/>
    </font>
    <font>
      <sz val="13"/>
      <color theme="1"/>
      <name val="Arial Black"/>
      <family val="2"/>
    </font>
    <font>
      <sz val="13"/>
      <color theme="1"/>
      <name val="Arial"/>
      <family val="2"/>
    </font>
    <font>
      <sz val="13"/>
      <color theme="1"/>
      <name val="Rockwell Extra Bold"/>
      <family val="1"/>
    </font>
    <font>
      <sz val="13"/>
      <color rgb="FF302286"/>
      <name val="Arial Black"/>
      <family val="2"/>
    </font>
    <font>
      <sz val="13"/>
      <color rgb="FF302286"/>
      <name val="Arial"/>
      <family val="2"/>
    </font>
    <font>
      <sz val="14"/>
      <color theme="1"/>
      <name val="Arial"/>
      <family val="2"/>
    </font>
    <font>
      <sz val="15"/>
      <color theme="1"/>
      <name val="Arial"/>
      <family val="2"/>
    </font>
    <font>
      <b/>
      <sz val="18"/>
      <name val="Rockwell Extra Bold"/>
      <family val="1"/>
    </font>
    <font>
      <sz val="18"/>
      <name val="Arial"/>
      <family val="2"/>
    </font>
    <font>
      <sz val="14"/>
      <name val="Bodoni MT Black"/>
      <family val="1"/>
    </font>
    <font>
      <sz val="16"/>
      <name val="Rockwell Extra Bold"/>
      <family val="1"/>
    </font>
    <font>
      <sz val="14"/>
      <name val="Rockwell Extra Bold"/>
      <family val="1"/>
    </font>
    <font>
      <sz val="9"/>
      <name val="Bodoni MT Black"/>
      <family val="1"/>
    </font>
    <font>
      <sz val="9"/>
      <color theme="1"/>
      <name val="Arial"/>
      <family val="2"/>
    </font>
    <font>
      <sz val="14"/>
      <name val="Arial Black"/>
      <family val="2"/>
    </font>
    <font>
      <sz val="20"/>
      <name val="Rockwell Extra Bold"/>
      <family val="1"/>
    </font>
    <font>
      <sz val="18"/>
      <name val="Bodoni MT Black"/>
      <family val="1"/>
    </font>
    <font>
      <sz val="18"/>
      <color theme="1"/>
      <name val="Bodoni MT Black"/>
      <family val="1"/>
    </font>
    <font>
      <sz val="24"/>
      <name val="Rockwell Extra Bold"/>
      <family val="1"/>
    </font>
    <font>
      <sz val="24"/>
      <color theme="1"/>
      <name val="Arial"/>
      <family val="2"/>
    </font>
    <font>
      <sz val="15"/>
      <name val="Rockwell Extra Bold"/>
      <family val="1"/>
    </font>
    <font>
      <sz val="14"/>
      <color theme="1"/>
      <name val="Bodoni MT Black"/>
      <family val="1"/>
    </font>
    <font>
      <sz val="18"/>
      <name val="Cooper Black"/>
      <family val="1"/>
    </font>
    <font>
      <sz val="18"/>
      <color theme="1"/>
      <name val="Cooper Black"/>
      <family val="1"/>
    </font>
    <font>
      <b/>
      <sz val="26"/>
      <name val="Rockwell Extra Bold"/>
      <family val="1"/>
    </font>
    <font>
      <sz val="12"/>
      <name val="Arial"/>
      <family val="2"/>
    </font>
    <font>
      <b/>
      <sz val="22"/>
      <name val="Rockwell Extra Bold"/>
      <family val="1"/>
    </font>
    <font>
      <sz val="13"/>
      <name val="Arial"/>
      <family val="2"/>
    </font>
    <font>
      <b/>
      <sz val="13"/>
      <color theme="1"/>
      <name val="Arial"/>
      <family val="2"/>
    </font>
    <font>
      <b/>
      <sz val="13"/>
      <name val="Arial"/>
      <family val="2"/>
    </font>
    <font>
      <b/>
      <sz val="13"/>
      <name val="Rockwell"/>
      <family val="1"/>
    </font>
    <font>
      <sz val="18"/>
      <name val="Rockwell Extra Bold"/>
      <family val="1"/>
    </font>
    <font>
      <sz val="26"/>
      <color theme="1"/>
      <name val="Broadway"/>
      <family val="5"/>
    </font>
    <font>
      <sz val="10"/>
      <name val="Rockwell Extra Bold"/>
      <family val="1"/>
    </font>
    <font>
      <sz val="10"/>
      <color theme="1"/>
      <name val="Arial"/>
      <family val="2"/>
    </font>
    <font>
      <sz val="9"/>
      <color theme="1"/>
      <name val="Arial Black"/>
      <family val="2"/>
    </font>
    <font>
      <sz val="9"/>
      <color theme="1"/>
      <name val="Rockwell Extra Bold"/>
      <family val="1"/>
    </font>
    <font>
      <sz val="16"/>
      <color rgb="FF302286"/>
      <name val="Rockwell Extra Bold"/>
      <family val="1"/>
    </font>
    <font>
      <b/>
      <sz val="14"/>
      <color theme="1"/>
      <name val="Comic Sans MS"/>
      <family val="4"/>
    </font>
    <font>
      <b/>
      <sz val="14"/>
      <color rgb="FF302286"/>
      <name val="Comic Sans MS"/>
      <family val="4"/>
    </font>
    <font>
      <sz val="19"/>
      <name val="Bodoni MT Black"/>
      <family val="1"/>
    </font>
    <font>
      <sz val="19"/>
      <color theme="1"/>
      <name val="Arial"/>
      <family val="2"/>
    </font>
    <font>
      <b/>
      <sz val="13"/>
      <color rgb="FF302286"/>
      <name val="Arial"/>
      <family val="2"/>
    </font>
    <font>
      <b/>
      <sz val="11"/>
      <name val="Arial"/>
      <family val="2"/>
    </font>
    <font>
      <b/>
      <sz val="11"/>
      <color theme="1"/>
      <name val="Arial"/>
      <family val="2"/>
    </font>
    <font>
      <b/>
      <sz val="11"/>
      <color rgb="FF302286"/>
      <name val="Arial"/>
      <family val="2"/>
    </font>
    <font>
      <b/>
      <sz val="14"/>
      <name val="Algerian"/>
      <family val="5"/>
    </font>
    <font>
      <b/>
      <sz val="14"/>
      <name val="Arial"/>
      <family val="2"/>
    </font>
    <font>
      <sz val="14"/>
      <name val="Algerian"/>
      <family val="5"/>
    </font>
    <font>
      <b/>
      <sz val="12"/>
      <color theme="1"/>
      <name val="Arial"/>
      <family val="2"/>
    </font>
    <font>
      <b/>
      <sz val="14"/>
      <name val="Bodoni MT Black"/>
      <family val="1"/>
    </font>
    <font>
      <b/>
      <sz val="14"/>
      <color indexed="12"/>
      <name val="Bodoni MT Black"/>
      <family val="1"/>
    </font>
    <font>
      <b/>
      <sz val="12"/>
      <name val="Arial"/>
      <family val="2"/>
    </font>
    <font>
      <b/>
      <sz val="14"/>
      <color theme="1"/>
      <name val="Rockwell Extra Bold"/>
      <family val="1"/>
    </font>
    <font>
      <b/>
      <sz val="15"/>
      <color theme="1"/>
      <name val="Rockwell Extra Bold"/>
      <family val="1"/>
    </font>
    <font>
      <b/>
      <sz val="20"/>
      <color theme="1"/>
      <name val="Cooper Black"/>
      <family val="1"/>
    </font>
    <font>
      <b/>
      <sz val="22"/>
      <color theme="1"/>
      <name val="Rockwell Extra Bold"/>
      <family val="1"/>
    </font>
    <font>
      <b/>
      <sz val="14"/>
      <color rgb="FF302286"/>
      <name val="Arial"/>
      <family val="2"/>
    </font>
    <font>
      <sz val="12"/>
      <name val="Rockwell Extra Bold"/>
      <family val="1"/>
    </font>
    <font>
      <sz val="10"/>
      <name val="Bodoni MT Black"/>
      <family val="1"/>
    </font>
    <font>
      <sz val="10"/>
      <color theme="1"/>
      <name val="Arial Black"/>
      <family val="2"/>
    </font>
    <font>
      <sz val="12"/>
      <color theme="1"/>
      <name val="Bodoni MT Black"/>
      <family val="1"/>
    </font>
    <font>
      <sz val="9"/>
      <color theme="1"/>
      <name val="Bodoni MT Black"/>
      <family val="1"/>
    </font>
    <font>
      <sz val="16"/>
      <name val="Arial Black"/>
      <family val="2"/>
    </font>
    <font>
      <sz val="22"/>
      <color rgb="FF302286"/>
      <name val="Rockwell Extra Bold"/>
      <family val="1"/>
    </font>
    <font>
      <sz val="16"/>
      <name val="Bodoni MT Black"/>
      <family val="1"/>
    </font>
    <font>
      <sz val="20"/>
      <color theme="1"/>
      <name val="Bodoni MT Black"/>
      <family val="1"/>
    </font>
    <font>
      <sz val="18"/>
      <color indexed="17"/>
      <name val="Bodoni MT Black"/>
      <family val="1"/>
    </font>
    <font>
      <sz val="11"/>
      <name val="Arial Black"/>
      <family val="2"/>
    </font>
    <font>
      <sz val="11"/>
      <name val="Rockwell Extra Bold"/>
      <family val="1"/>
    </font>
    <font>
      <sz val="22"/>
      <color theme="1"/>
      <name val="Bodoni MT Black"/>
      <family val="1"/>
    </font>
    <font>
      <sz val="8"/>
      <color theme="1"/>
      <name val="Rockwell Extra Bold"/>
      <family val="1"/>
    </font>
    <font>
      <sz val="10"/>
      <color theme="1"/>
      <name val="Rockwell Extra Bold"/>
      <family val="1"/>
    </font>
    <font>
      <sz val="11"/>
      <color rgb="FF302286"/>
      <name val="Arial Black"/>
      <family val="2"/>
    </font>
    <font>
      <sz val="11"/>
      <color rgb="FF302286"/>
      <name val="Arial"/>
      <family val="2"/>
    </font>
    <font>
      <sz val="18"/>
      <color rgb="FF302286"/>
      <name val="Arial Black"/>
      <family val="2"/>
    </font>
  </fonts>
  <fills count="4">
    <fill>
      <patternFill patternType="none"/>
    </fill>
    <fill>
      <patternFill patternType="gray125"/>
    </fill>
    <fill>
      <patternFill patternType="gray0625"/>
    </fill>
    <fill>
      <patternFill patternType="solid">
        <fgColor indexed="65"/>
        <bgColor indexed="64"/>
      </patternFill>
    </fill>
  </fills>
  <borders count="33">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top style="thin">
        <color indexed="10"/>
      </top>
      <bottom/>
      <diagonal/>
    </border>
    <border>
      <left style="thin">
        <color indexed="10"/>
      </left>
      <right/>
      <top style="thin">
        <color indexed="10"/>
      </top>
      <bottom/>
      <diagonal/>
    </border>
    <border>
      <left/>
      <right style="thin">
        <color indexed="10"/>
      </right>
      <top style="thin">
        <color indexed="10"/>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rgb="FFFF0000"/>
      </top>
      <bottom style="thin">
        <color indexed="10"/>
      </bottom>
      <diagonal/>
    </border>
    <border>
      <left/>
      <right/>
      <top style="thin">
        <color rgb="FFFF0000"/>
      </top>
      <bottom style="thin">
        <color indexed="10"/>
      </bottom>
      <diagonal/>
    </border>
    <border>
      <left/>
      <right style="thin">
        <color indexed="10"/>
      </right>
      <top style="thin">
        <color rgb="FFFF000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s>
  <cellStyleXfs count="1">
    <xf numFmtId="0" fontId="0" fillId="0" borderId="0"/>
  </cellStyleXfs>
  <cellXfs count="646">
    <xf numFmtId="0" fontId="0" fillId="0" borderId="0" xfId="0"/>
    <xf numFmtId="0" fontId="0" fillId="0" borderId="0" xfId="0" applyProtection="1"/>
    <xf numFmtId="2"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6" fillId="0" borderId="1" xfId="0" applyFont="1" applyBorder="1" applyAlignment="1">
      <alignment horizontal="center" vertical="center"/>
    </xf>
    <xf numFmtId="165" fontId="11" fillId="0" borderId="6" xfId="0" applyNumberFormat="1" applyFont="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justify" vertical="justify" wrapText="1"/>
    </xf>
    <xf numFmtId="0" fontId="58" fillId="0" borderId="0" xfId="0" applyFont="1" applyAlignment="1">
      <alignment horizontal="justify" vertical="justify" wrapText="1"/>
    </xf>
    <xf numFmtId="0" fontId="34" fillId="0" borderId="0" xfId="0" applyNumberFormat="1" applyFont="1" applyAlignment="1">
      <alignment horizontal="justify" vertical="justify" wrapText="1"/>
    </xf>
    <xf numFmtId="4" fontId="0" fillId="0" borderId="0" xfId="0" applyNumberFormat="1" applyBorder="1" applyAlignment="1">
      <alignment vertical="center"/>
    </xf>
    <xf numFmtId="4" fontId="23" fillId="0" borderId="0" xfId="0" applyNumberFormat="1" applyFont="1" applyBorder="1" applyAlignment="1">
      <alignment vertical="center"/>
    </xf>
    <xf numFmtId="0" fontId="34" fillId="0" borderId="0" xfId="0" applyFont="1" applyAlignment="1">
      <alignment horizontal="justify" vertical="justify" wrapText="1"/>
    </xf>
    <xf numFmtId="1" fontId="16" fillId="0" borderId="16" xfId="0" applyNumberFormat="1" applyFont="1" applyBorder="1" applyAlignment="1" applyProtection="1">
      <alignment horizontal="center" vertical="center"/>
    </xf>
    <xf numFmtId="4" fontId="80" fillId="0" borderId="16" xfId="0" applyNumberFormat="1" applyFont="1" applyBorder="1" applyAlignment="1" applyProtection="1">
      <alignment horizontal="center" vertical="center"/>
    </xf>
    <xf numFmtId="0" fontId="0" fillId="0" borderId="0" xfId="0" applyBorder="1" applyAlignment="1"/>
    <xf numFmtId="0" fontId="0" fillId="1" borderId="16" xfId="0" applyFill="1" applyBorder="1"/>
    <xf numFmtId="0" fontId="0" fillId="0" borderId="18" xfId="0" applyBorder="1" applyAlignment="1">
      <alignment vertical="center"/>
    </xf>
    <xf numFmtId="0" fontId="82" fillId="0" borderId="18" xfId="0" applyFont="1" applyBorder="1" applyAlignment="1">
      <alignment vertical="center"/>
    </xf>
    <xf numFmtId="0" fontId="16" fillId="0" borderId="3" xfId="0" applyFont="1" applyBorder="1" applyAlignment="1">
      <alignment horizontal="center" vertical="center"/>
    </xf>
    <xf numFmtId="0" fontId="58"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4" fontId="4" fillId="0" borderId="2" xfId="0" applyNumberFormat="1" applyFont="1" applyBorder="1" applyAlignment="1" applyProtection="1">
      <alignment horizontal="center" vertical="center"/>
    </xf>
    <xf numFmtId="4" fontId="4" fillId="0" borderId="3" xfId="0" applyNumberFormat="1" applyFont="1" applyBorder="1" applyAlignment="1" applyProtection="1">
      <alignment horizontal="center" vertical="center"/>
    </xf>
    <xf numFmtId="4" fontId="4" fillId="0" borderId="4" xfId="0"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4" fontId="3" fillId="0" borderId="5" xfId="0" applyNumberFormat="1" applyFont="1" applyBorder="1" applyAlignment="1" applyProtection="1">
      <alignment horizontal="center" vertical="center"/>
    </xf>
    <xf numFmtId="4" fontId="3" fillId="0" borderId="6" xfId="0" applyNumberFormat="1" applyFont="1" applyBorder="1" applyAlignment="1" applyProtection="1">
      <alignment horizontal="center" vertical="center"/>
    </xf>
    <xf numFmtId="4" fontId="3" fillId="0" borderId="3" xfId="0" applyNumberFormat="1"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4" fontId="3" fillId="0" borderId="2" xfId="0" applyNumberFormat="1" applyFont="1" applyBorder="1" applyAlignment="1" applyProtection="1">
      <alignment horizontal="center" vertical="center"/>
    </xf>
    <xf numFmtId="10" fontId="4" fillId="0" borderId="1" xfId="0" applyNumberFormat="1" applyFont="1" applyBorder="1" applyAlignment="1" applyProtection="1">
      <alignment horizontal="center" vertical="center"/>
    </xf>
    <xf numFmtId="164" fontId="3"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164" fontId="3" fillId="0" borderId="4"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4" fontId="6" fillId="0" borderId="2" xfId="0" applyNumberFormat="1" applyFont="1" applyBorder="1" applyAlignment="1" applyProtection="1">
      <alignment horizontal="center" vertical="center"/>
    </xf>
    <xf numFmtId="4" fontId="6" fillId="0" borderId="3" xfId="0" applyNumberFormat="1" applyFont="1" applyBorder="1" applyAlignment="1" applyProtection="1">
      <alignment horizontal="center" vertical="center"/>
    </xf>
    <xf numFmtId="4" fontId="6" fillId="0" borderId="4" xfId="0" applyNumberFormat="1"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1" fillId="0" borderId="0" xfId="0" applyFont="1" applyAlignment="1">
      <alignment horizontal="center" vertical="center"/>
    </xf>
    <xf numFmtId="0" fontId="71" fillId="0" borderId="0" xfId="0" applyFont="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44"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8" fillId="0" borderId="25" xfId="0" applyFont="1" applyBorder="1" applyAlignment="1">
      <alignment vertical="center"/>
    </xf>
    <xf numFmtId="0" fontId="53" fillId="0" borderId="16" xfId="0" applyFont="1" applyBorder="1" applyAlignment="1">
      <alignment horizontal="center" vertical="center"/>
    </xf>
    <xf numFmtId="0" fontId="39" fillId="0" borderId="16" xfId="0" applyFont="1" applyBorder="1" applyAlignment="1">
      <alignment horizontal="center" vertical="center"/>
    </xf>
    <xf numFmtId="0" fontId="47" fillId="0" borderId="25" xfId="0" applyFont="1" applyBorder="1" applyAlignment="1">
      <alignment horizontal="justify" vertical="justify" wrapText="1"/>
    </xf>
    <xf numFmtId="0" fontId="47" fillId="0" borderId="26" xfId="0" applyFont="1" applyBorder="1" applyAlignment="1">
      <alignment horizontal="justify" vertical="justify" wrapText="1"/>
    </xf>
    <xf numFmtId="0" fontId="38" fillId="0" borderId="26" xfId="0" applyFont="1" applyBorder="1" applyAlignment="1">
      <alignment horizontal="justify" vertical="justify" wrapText="1"/>
    </xf>
    <xf numFmtId="0" fontId="38" fillId="0" borderId="27" xfId="0" applyFont="1" applyBorder="1" applyAlignment="1">
      <alignment horizontal="justify" vertical="justify" wrapText="1"/>
    </xf>
    <xf numFmtId="0" fontId="42"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6" xfId="0" applyFont="1" applyBorder="1" applyAlignment="1">
      <alignment horizontal="center" vertical="center"/>
    </xf>
    <xf numFmtId="0" fontId="38" fillId="0" borderId="27" xfId="0" applyFont="1" applyBorder="1" applyAlignment="1">
      <alignment horizontal="center" vertical="center"/>
    </xf>
    <xf numFmtId="4" fontId="11" fillId="1" borderId="1" xfId="0" applyNumberFormat="1" applyFont="1" applyFill="1" applyBorder="1" applyAlignment="1">
      <alignment vertical="center"/>
    </xf>
    <xf numFmtId="4" fontId="0" fillId="1" borderId="1" xfId="0" applyNumberFormat="1" applyFont="1"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4" fontId="33" fillId="0" borderId="1" xfId="0" applyNumberFormat="1" applyFont="1" applyBorder="1" applyAlignment="1">
      <alignment vertical="center"/>
    </xf>
    <xf numFmtId="4" fontId="34" fillId="0" borderId="1" xfId="0" applyNumberFormat="1" applyFont="1" applyBorder="1" applyAlignment="1">
      <alignment vertical="center"/>
    </xf>
    <xf numFmtId="4" fontId="33" fillId="1" borderId="1" xfId="0" applyNumberFormat="1" applyFont="1" applyFill="1" applyBorder="1" applyAlignment="1">
      <alignment vertical="center"/>
    </xf>
    <xf numFmtId="4" fontId="34" fillId="1" borderId="1" xfId="0" applyNumberFormat="1" applyFont="1" applyFill="1" applyBorder="1" applyAlignment="1">
      <alignmen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26" fillId="0" borderId="2" xfId="0" applyNumberFormat="1" applyFont="1" applyBorder="1" applyAlignment="1">
      <alignment vertical="center"/>
    </xf>
    <xf numFmtId="4" fontId="26" fillId="0" borderId="3" xfId="0" applyNumberFormat="1" applyFont="1" applyBorder="1" applyAlignment="1">
      <alignment vertical="center"/>
    </xf>
    <xf numFmtId="4" fontId="26" fillId="0" borderId="4" xfId="0" applyNumberFormat="1"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4" fontId="23" fillId="0" borderId="2" xfId="0" applyNumberFormat="1" applyFont="1" applyBorder="1" applyAlignment="1">
      <alignment vertical="center"/>
    </xf>
    <xf numFmtId="4" fontId="23" fillId="0" borderId="3" xfId="0" applyNumberFormat="1" applyFont="1" applyBorder="1" applyAlignment="1">
      <alignment vertical="center"/>
    </xf>
    <xf numFmtId="4" fontId="23" fillId="0" borderId="4" xfId="0" applyNumberFormat="1"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49" fontId="59"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62" fillId="0" borderId="18" xfId="0" applyFont="1" applyBorder="1" applyAlignment="1" applyProtection="1">
      <alignment horizontal="justify" vertical="justify" wrapText="1"/>
    </xf>
    <xf numFmtId="0" fontId="34" fillId="0" borderId="18" xfId="0" applyFont="1" applyBorder="1" applyAlignment="1">
      <alignment horizontal="justify" vertical="justify" wrapText="1"/>
    </xf>
    <xf numFmtId="0" fontId="62" fillId="0" borderId="0" xfId="0" applyFont="1" applyBorder="1" applyAlignment="1" applyProtection="1">
      <alignment horizontal="justify" vertical="justify" wrapText="1"/>
    </xf>
    <xf numFmtId="0" fontId="34" fillId="0" borderId="0" xfId="0" applyFont="1" applyBorder="1" applyAlignment="1">
      <alignment horizontal="justify" vertical="justify" wrapText="1"/>
    </xf>
    <xf numFmtId="0" fontId="34" fillId="0" borderId="0" xfId="0" applyFont="1" applyAlignment="1">
      <alignment horizontal="justify" vertical="justify" wrapText="1"/>
    </xf>
    <xf numFmtId="0" fontId="62" fillId="0" borderId="0" xfId="0" applyFont="1" applyAlignment="1" applyProtection="1">
      <alignment horizontal="justify" vertical="justify" wrapText="1"/>
      <protection locked="0"/>
    </xf>
    <xf numFmtId="0" fontId="60" fillId="0" borderId="0" xfId="0" applyFont="1" applyAlignment="1">
      <alignment horizontal="justify" vertical="justify" wrapText="1"/>
    </xf>
    <xf numFmtId="0" fontId="60" fillId="0" borderId="0" xfId="0" applyFont="1" applyBorder="1" applyAlignment="1">
      <alignment horizontal="justify" vertical="justify" wrapText="1"/>
    </xf>
    <xf numFmtId="49" fontId="57"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8" fillId="0" borderId="14" xfId="0" applyFont="1" applyBorder="1" applyAlignment="1">
      <alignment vertical="center"/>
    </xf>
    <xf numFmtId="0" fontId="38" fillId="0" borderId="14" xfId="0" applyFont="1" applyBorder="1" applyAlignment="1">
      <alignment vertical="center"/>
    </xf>
    <xf numFmtId="4" fontId="47" fillId="0" borderId="14" xfId="0" applyNumberFormat="1" applyFont="1" applyBorder="1" applyAlignment="1">
      <alignment vertical="center"/>
    </xf>
    <xf numFmtId="4" fontId="38" fillId="0" borderId="14" xfId="0" applyNumberFormat="1" applyFont="1" applyBorder="1" applyAlignment="1">
      <alignment vertical="center"/>
    </xf>
    <xf numFmtId="4" fontId="48" fillId="0" borderId="14" xfId="0" applyNumberFormat="1" applyFont="1" applyBorder="1" applyAlignment="1">
      <alignment vertical="center"/>
    </xf>
    <xf numFmtId="4" fontId="24" fillId="0" borderId="14" xfId="0" applyNumberFormat="1" applyFont="1" applyBorder="1" applyAlignment="1">
      <alignment vertical="center"/>
    </xf>
    <xf numFmtId="0" fontId="2" fillId="0" borderId="1" xfId="0" applyFont="1" applyBorder="1" applyAlignment="1">
      <alignment vertical="center"/>
    </xf>
    <xf numFmtId="0" fontId="30" fillId="0" borderId="1" xfId="0" applyFont="1" applyBorder="1" applyAlignment="1">
      <alignment vertical="center"/>
    </xf>
    <xf numFmtId="4" fontId="49" fillId="0" borderId="1" xfId="0" applyNumberFormat="1" applyFont="1" applyBorder="1" applyAlignment="1">
      <alignment vertical="center"/>
    </xf>
    <xf numFmtId="4" fontId="50" fillId="0" borderId="1" xfId="0" applyNumberFormat="1" applyFont="1" applyBorder="1" applyAlignment="1">
      <alignment vertical="center"/>
    </xf>
    <xf numFmtId="4" fontId="51" fillId="0" borderId="1" xfId="0" applyNumberFormat="1" applyFont="1" applyBorder="1" applyAlignment="1">
      <alignment vertical="center"/>
    </xf>
    <xf numFmtId="4" fontId="52" fillId="0" borderId="1" xfId="0" applyNumberFormat="1"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38" fillId="0" borderId="26" xfId="0" applyFont="1" applyBorder="1" applyAlignment="1">
      <alignment vertical="center"/>
    </xf>
    <xf numFmtId="0" fontId="38" fillId="0" borderId="27" xfId="0" applyFont="1" applyBorder="1" applyAlignment="1">
      <alignment vertical="center"/>
    </xf>
    <xf numFmtId="0" fontId="40" fillId="0" borderId="23" xfId="0" applyNumberFormat="1" applyFont="1" applyBorder="1" applyAlignment="1">
      <alignment horizontal="center" vertical="center"/>
    </xf>
    <xf numFmtId="0" fontId="41" fillId="0" borderId="23" xfId="0" applyNumberFormat="1" applyFont="1" applyBorder="1" applyAlignment="1">
      <alignment horizontal="center" vertical="center"/>
    </xf>
    <xf numFmtId="0" fontId="0" fillId="0" borderId="23" xfId="0" applyNumberFormat="1" applyBorder="1" applyAlignment="1">
      <alignment horizontal="center" vertical="center"/>
    </xf>
    <xf numFmtId="0" fontId="43" fillId="0" borderId="19" xfId="0" applyFont="1" applyBorder="1" applyAlignment="1" applyProtection="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4"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40" fillId="0" borderId="16" xfId="0" applyNumberFormat="1" applyFont="1" applyBorder="1" applyAlignment="1">
      <alignment vertical="center"/>
    </xf>
    <xf numFmtId="0" fontId="41" fillId="0" borderId="16" xfId="0" applyNumberFormat="1" applyFont="1" applyBorder="1" applyAlignment="1">
      <alignment vertical="center"/>
    </xf>
    <xf numFmtId="0" fontId="0" fillId="0" borderId="16" xfId="0" applyNumberFormat="1" applyBorder="1" applyAlignment="1">
      <alignment vertical="center"/>
    </xf>
    <xf numFmtId="0" fontId="55" fillId="0" borderId="25" xfId="0" applyFont="1" applyBorder="1" applyAlignment="1">
      <alignment horizontal="justify" vertical="justify" wrapText="1"/>
    </xf>
    <xf numFmtId="0" fontId="55" fillId="0" borderId="26" xfId="0" applyFont="1" applyBorder="1" applyAlignment="1">
      <alignment horizontal="justify" vertical="justify" wrapText="1"/>
    </xf>
    <xf numFmtId="0" fontId="56" fillId="0" borderId="26" xfId="0" applyFont="1" applyBorder="1" applyAlignment="1">
      <alignment horizontal="justify" vertical="justify" wrapText="1"/>
    </xf>
    <xf numFmtId="0" fontId="56" fillId="0" borderId="27" xfId="0" applyFont="1" applyBorder="1" applyAlignment="1">
      <alignment horizontal="justify" vertical="justify" wrapText="1"/>
    </xf>
    <xf numFmtId="0" fontId="62" fillId="0" borderId="0" xfId="0" applyNumberFormat="1" applyFont="1" applyAlignment="1" applyProtection="1">
      <alignment horizontal="justify" vertical="justify" wrapText="1"/>
    </xf>
    <xf numFmtId="0" fontId="34" fillId="0" borderId="0" xfId="0" applyNumberFormat="1" applyFont="1" applyAlignment="1">
      <alignment horizontal="justify" vertical="justify" wrapText="1"/>
    </xf>
    <xf numFmtId="0" fontId="62" fillId="0" borderId="0" xfId="0" applyFont="1" applyAlignment="1" applyProtection="1">
      <alignment horizontal="justify" vertical="justify" wrapText="1"/>
    </xf>
    <xf numFmtId="0" fontId="45" fillId="0" borderId="16" xfId="0" applyFont="1" applyBorder="1" applyAlignment="1">
      <alignment horizontal="center" vertical="center"/>
    </xf>
    <xf numFmtId="0" fontId="46" fillId="0" borderId="16" xfId="0" applyFont="1" applyBorder="1" applyAlignment="1">
      <alignment horizontal="center" vertical="center"/>
    </xf>
    <xf numFmtId="0" fontId="64" fillId="0" borderId="16" xfId="0" applyFont="1" applyBorder="1" applyAlignment="1">
      <alignment horizontal="center" vertical="center"/>
    </xf>
    <xf numFmtId="0" fontId="28" fillId="0" borderId="16" xfId="0" applyFont="1" applyBorder="1" applyAlignment="1">
      <alignment horizontal="center" vertical="center"/>
    </xf>
    <xf numFmtId="1"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65" fontId="1" fillId="0" borderId="0" xfId="0" applyNumberFormat="1" applyFont="1" applyBorder="1" applyAlignment="1">
      <alignment horizontal="center" vertical="center"/>
    </xf>
    <xf numFmtId="0" fontId="28" fillId="0" borderId="0" xfId="0" applyFont="1" applyBorder="1" applyAlignment="1">
      <alignment horizontal="center" vertical="center"/>
    </xf>
    <xf numFmtId="165" fontId="11" fillId="0" borderId="1" xfId="0" applyNumberFormat="1" applyFont="1" applyBorder="1" applyAlignment="1">
      <alignment horizontal="center" vertical="center"/>
    </xf>
    <xf numFmtId="0" fontId="0" fillId="2" borderId="1" xfId="0" applyFill="1" applyBorder="1" applyAlignment="1">
      <alignment horizontal="center" vertical="center"/>
    </xf>
    <xf numFmtId="165" fontId="21" fillId="0" borderId="0" xfId="0" applyNumberFormat="1" applyFont="1" applyBorder="1" applyAlignment="1">
      <alignment horizontal="center" vertical="center"/>
    </xf>
    <xf numFmtId="0" fontId="39" fillId="0" borderId="0" xfId="0" applyFont="1" applyBorder="1" applyAlignment="1">
      <alignment horizontal="center" vertical="center"/>
    </xf>
    <xf numFmtId="4" fontId="25" fillId="0" borderId="25" xfId="0" applyNumberFormat="1" applyFont="1" applyBorder="1" applyAlignment="1">
      <alignment vertical="center"/>
    </xf>
    <xf numFmtId="4" fontId="25" fillId="0" borderId="26" xfId="0" applyNumberFormat="1" applyFont="1" applyBorder="1" applyAlignment="1">
      <alignment vertical="center"/>
    </xf>
    <xf numFmtId="4" fontId="25" fillId="0" borderId="27" xfId="0" applyNumberFormat="1" applyFont="1" applyBorder="1" applyAlignment="1">
      <alignment vertical="center"/>
    </xf>
    <xf numFmtId="0" fontId="44" fillId="0" borderId="26" xfId="0" applyFont="1" applyBorder="1" applyAlignment="1">
      <alignment vertical="center"/>
    </xf>
    <xf numFmtId="0" fontId="47" fillId="0" borderId="28" xfId="0" applyFont="1" applyBorder="1" applyAlignment="1">
      <alignment horizontal="justify" vertical="justify" wrapText="1"/>
    </xf>
    <xf numFmtId="0" fontId="47" fillId="0" borderId="29" xfId="0" applyFont="1" applyBorder="1" applyAlignment="1">
      <alignment horizontal="justify" vertical="justify" wrapText="1"/>
    </xf>
    <xf numFmtId="0" fontId="38" fillId="0" borderId="29" xfId="0" applyFont="1" applyBorder="1" applyAlignment="1">
      <alignment horizontal="justify" vertical="justify" wrapText="1"/>
    </xf>
    <xf numFmtId="0" fontId="38" fillId="0" borderId="30" xfId="0" applyFont="1" applyBorder="1" applyAlignment="1">
      <alignment horizontal="justify" vertical="justify"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4" fontId="23" fillId="0" borderId="25" xfId="0" applyNumberFormat="1" applyFont="1" applyBorder="1" applyAlignment="1">
      <alignment vertical="center"/>
    </xf>
    <xf numFmtId="4" fontId="23" fillId="0" borderId="26" xfId="0" applyNumberFormat="1" applyFont="1" applyBorder="1" applyAlignment="1">
      <alignment vertical="center"/>
    </xf>
    <xf numFmtId="4" fontId="23" fillId="0" borderId="27" xfId="0" applyNumberFormat="1" applyFont="1" applyBorder="1" applyAlignment="1">
      <alignment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2" fillId="0" borderId="25" xfId="0" applyFont="1" applyBorder="1" applyAlignment="1" applyProtection="1">
      <alignment vertical="center"/>
    </xf>
    <xf numFmtId="0" fontId="42" fillId="0" borderId="26" xfId="0" applyFont="1" applyBorder="1" applyAlignment="1" applyProtection="1">
      <alignment vertical="center"/>
    </xf>
    <xf numFmtId="0" fontId="42" fillId="0" borderId="26" xfId="0" applyFont="1" applyBorder="1" applyAlignment="1">
      <alignment vertical="center"/>
    </xf>
    <xf numFmtId="0" fontId="54" fillId="0" borderId="26" xfId="0" applyFont="1" applyBorder="1" applyAlignment="1">
      <alignment vertical="center"/>
    </xf>
    <xf numFmtId="0" fontId="54" fillId="0" borderId="27" xfId="0" applyFont="1" applyBorder="1" applyAlignment="1">
      <alignment vertical="center"/>
    </xf>
    <xf numFmtId="0" fontId="26"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4" fontId="27" fillId="0" borderId="1" xfId="0" applyNumberFormat="1" applyFont="1" applyBorder="1" applyAlignment="1">
      <alignment vertical="center"/>
    </xf>
    <xf numFmtId="4" fontId="11" fillId="0" borderId="1" xfId="0" applyNumberFormat="1" applyFont="1" applyBorder="1" applyAlignment="1">
      <alignment vertical="center"/>
    </xf>
    <xf numFmtId="4" fontId="23" fillId="0" borderId="1" xfId="0" applyNumberFormat="1" applyFont="1" applyBorder="1" applyAlignment="1">
      <alignment vertical="center"/>
    </xf>
    <xf numFmtId="4" fontId="0" fillId="0" borderId="1" xfId="0" applyNumberFormat="1" applyBorder="1" applyAlignment="1">
      <alignment vertical="center"/>
    </xf>
    <xf numFmtId="0" fontId="65" fillId="0" borderId="1" xfId="0" applyFont="1" applyBorder="1" applyAlignment="1">
      <alignment vertical="center"/>
    </xf>
    <xf numFmtId="0" fontId="8"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4" fontId="3" fillId="0" borderId="1" xfId="0" applyNumberFormat="1" applyFont="1" applyBorder="1" applyAlignment="1">
      <alignment horizontal="center" vertical="center"/>
    </xf>
    <xf numFmtId="4" fontId="52" fillId="0" borderId="1" xfId="0" applyNumberFormat="1" applyFont="1" applyBorder="1" applyAlignment="1">
      <alignment horizontal="center" vertical="center"/>
    </xf>
    <xf numFmtId="4" fontId="3" fillId="0" borderId="5" xfId="0" applyNumberFormat="1" applyFont="1" applyBorder="1" applyAlignment="1">
      <alignment horizontal="center" vertical="center"/>
    </xf>
    <xf numFmtId="4" fontId="52" fillId="0" borderId="6" xfId="0" applyNumberFormat="1" applyFont="1" applyBorder="1" applyAlignment="1">
      <alignment horizontal="center" vertical="center"/>
    </xf>
    <xf numFmtId="4" fontId="52" fillId="0" borderId="7" xfId="0" applyNumberFormat="1" applyFont="1" applyBorder="1" applyAlignment="1">
      <alignment horizontal="center" vertical="center"/>
    </xf>
    <xf numFmtId="4" fontId="3" fillId="0" borderId="9" xfId="0" applyNumberFormat="1" applyFont="1" applyBorder="1" applyAlignment="1">
      <alignment horizontal="center" vertical="center"/>
    </xf>
    <xf numFmtId="4" fontId="52" fillId="0" borderId="0" xfId="0" applyNumberFormat="1" applyFont="1" applyBorder="1" applyAlignment="1">
      <alignment horizontal="center" vertical="center"/>
    </xf>
    <xf numFmtId="4" fontId="52" fillId="0" borderId="8" xfId="0" applyNumberFormat="1" applyFont="1" applyBorder="1" applyAlignment="1">
      <alignment horizontal="center" vertical="center"/>
    </xf>
    <xf numFmtId="4" fontId="52" fillId="0" borderId="9" xfId="0" applyNumberFormat="1" applyFont="1" applyBorder="1" applyAlignment="1">
      <alignment horizontal="center" vertical="center"/>
    </xf>
    <xf numFmtId="4" fontId="52" fillId="0" borderId="11" xfId="0" applyNumberFormat="1" applyFont="1" applyBorder="1" applyAlignment="1">
      <alignment horizontal="center" vertical="center"/>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8" fillId="0" borderId="5" xfId="0" applyFont="1" applyBorder="1" applyAlignment="1" applyProtection="1">
      <alignment horizontal="center" vertical="center" wrapText="1"/>
    </xf>
    <xf numFmtId="0" fontId="23"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4" fontId="103" fillId="0" borderId="2" xfId="0" applyNumberFormat="1" applyFont="1" applyBorder="1" applyAlignment="1">
      <alignment vertical="center"/>
    </xf>
    <xf numFmtId="4" fontId="103" fillId="0" borderId="3" xfId="0" applyNumberFormat="1" applyFont="1" applyBorder="1" applyAlignment="1">
      <alignment vertical="center"/>
    </xf>
    <xf numFmtId="4" fontId="103" fillId="0" borderId="4" xfId="0" applyNumberFormat="1" applyFont="1" applyBorder="1" applyAlignment="1">
      <alignment vertical="center"/>
    </xf>
    <xf numFmtId="0" fontId="25" fillId="0" borderId="1" xfId="0" applyFont="1" applyBorder="1" applyAlignment="1">
      <alignment vertical="center"/>
    </xf>
    <xf numFmtId="0" fontId="51" fillId="0" borderId="0" xfId="0" applyFont="1" applyBorder="1" applyAlignment="1" applyProtection="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3" fillId="0" borderId="2" xfId="0" applyFont="1" applyBorder="1" applyAlignment="1">
      <alignment vertical="center"/>
    </xf>
    <xf numFmtId="0" fontId="52" fillId="0" borderId="3" xfId="0" applyFont="1" applyBorder="1" applyAlignment="1">
      <alignment vertical="center"/>
    </xf>
    <xf numFmtId="0" fontId="52" fillId="0" borderId="4" xfId="0" applyFont="1" applyBorder="1" applyAlignment="1">
      <alignment vertical="center"/>
    </xf>
    <xf numFmtId="0" fontId="48" fillId="0" borderId="17" xfId="0" applyFont="1" applyBorder="1" applyAlignment="1">
      <alignment horizontal="center" vertical="center"/>
    </xf>
    <xf numFmtId="0" fontId="48"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8" fillId="0" borderId="2" xfId="0" applyFont="1" applyBorder="1" applyAlignment="1">
      <alignment vertical="center"/>
    </xf>
    <xf numFmtId="0" fontId="38" fillId="0" borderId="3" xfId="0" applyFont="1" applyBorder="1" applyAlignment="1">
      <alignment vertical="center"/>
    </xf>
    <xf numFmtId="0" fontId="43" fillId="0" borderId="16" xfId="0" applyFont="1" applyBorder="1" applyAlignment="1" applyProtection="1">
      <alignment horizontal="center" vertical="center"/>
    </xf>
    <xf numFmtId="0" fontId="5" fillId="0" borderId="16" xfId="0" applyFont="1" applyBorder="1" applyAlignment="1">
      <alignment horizontal="center" vertical="center"/>
    </xf>
    <xf numFmtId="0" fontId="5" fillId="0" borderId="14" xfId="0" applyFont="1" applyBorder="1" applyAlignment="1">
      <alignment vertical="center"/>
    </xf>
    <xf numFmtId="0" fontId="0" fillId="0" borderId="14" xfId="0" applyFont="1" applyBorder="1" applyAlignment="1">
      <alignment vertical="center"/>
    </xf>
    <xf numFmtId="0" fontId="66" fillId="0" borderId="31" xfId="0" applyFont="1" applyBorder="1" applyAlignment="1">
      <alignment horizontal="center" vertical="center" wrapText="1"/>
    </xf>
    <xf numFmtId="0" fontId="67" fillId="0" borderId="31" xfId="0" applyFont="1" applyBorder="1" applyAlignment="1">
      <alignment horizontal="center" vertical="center" wrapText="1"/>
    </xf>
    <xf numFmtId="4" fontId="68" fillId="0" borderId="1" xfId="0" applyNumberFormat="1" applyFont="1" applyBorder="1" applyAlignment="1">
      <alignment vertical="center"/>
    </xf>
    <xf numFmtId="4" fontId="104" fillId="0" borderId="1" xfId="0" applyNumberFormat="1"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center" vertical="center" wrapText="1"/>
    </xf>
    <xf numFmtId="4" fontId="69" fillId="0" borderId="1" xfId="0" applyNumberFormat="1" applyFont="1" applyBorder="1" applyAlignment="1">
      <alignment vertical="center"/>
    </xf>
    <xf numFmtId="4" fontId="5" fillId="0" borderId="1" xfId="0" applyNumberFormat="1" applyFont="1" applyBorder="1" applyAlignment="1">
      <alignment vertical="center"/>
    </xf>
    <xf numFmtId="0" fontId="11" fillId="0" borderId="16" xfId="0" applyFont="1" applyBorder="1" applyAlignment="1">
      <alignment vertical="center"/>
    </xf>
    <xf numFmtId="4" fontId="9" fillId="0" borderId="25" xfId="0" applyNumberFormat="1" applyFont="1" applyBorder="1" applyAlignment="1">
      <alignment horizontal="center" vertical="center"/>
    </xf>
    <xf numFmtId="4" fontId="9"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4" fontId="70" fillId="0" borderId="25" xfId="0" applyNumberFormat="1" applyFont="1" applyBorder="1" applyAlignment="1" applyProtection="1">
      <alignment horizontal="center" vertical="center"/>
      <protection locked="0"/>
    </xf>
    <xf numFmtId="4" fontId="70" fillId="0" borderId="26" xfId="0" applyNumberFormat="1" applyFont="1" applyBorder="1" applyAlignment="1" applyProtection="1">
      <alignment horizontal="center" vertical="center"/>
      <protection locked="0"/>
    </xf>
    <xf numFmtId="4" fontId="70" fillId="0" borderId="27" xfId="0" applyNumberFormat="1" applyFont="1" applyBorder="1" applyAlignment="1" applyProtection="1">
      <alignment horizontal="center" vertical="center"/>
      <protection locked="0"/>
    </xf>
    <xf numFmtId="0" fontId="5" fillId="0" borderId="16" xfId="0" applyFont="1" applyBorder="1" applyAlignment="1">
      <alignment vertical="center"/>
    </xf>
    <xf numFmtId="0" fontId="0" fillId="0" borderId="16" xfId="0" applyBorder="1" applyAlignment="1">
      <alignment vertical="center"/>
    </xf>
    <xf numFmtId="0" fontId="11" fillId="0" borderId="16" xfId="0" applyFont="1" applyBorder="1" applyAlignment="1">
      <alignment horizontal="center" vertical="center"/>
    </xf>
    <xf numFmtId="4" fontId="105" fillId="0" borderId="1" xfId="0" applyNumberFormat="1" applyFont="1" applyBorder="1" applyAlignment="1">
      <alignment vertical="center"/>
    </xf>
    <xf numFmtId="4" fontId="0" fillId="0" borderId="1" xfId="0" applyNumberFormat="1" applyFont="1" applyBorder="1" applyAlignment="1">
      <alignment vertical="center"/>
    </xf>
    <xf numFmtId="4" fontId="11" fillId="0" borderId="25" xfId="0" applyNumberFormat="1" applyFont="1" applyBorder="1" applyAlignment="1">
      <alignment horizontal="center" vertical="center"/>
    </xf>
    <xf numFmtId="4" fontId="0" fillId="0" borderId="26" xfId="0" applyNumberFormat="1" applyBorder="1" applyAlignment="1">
      <alignment horizontal="center" vertical="center"/>
    </xf>
    <xf numFmtId="0" fontId="62" fillId="0" borderId="18" xfId="0" applyFont="1" applyBorder="1" applyAlignment="1">
      <alignment horizontal="justify" vertical="justify" wrapText="1"/>
    </xf>
    <xf numFmtId="0" fontId="60" fillId="0" borderId="18" xfId="0" applyFont="1" applyBorder="1" applyAlignment="1">
      <alignment horizontal="justify" vertical="justify" wrapText="1"/>
    </xf>
    <xf numFmtId="0" fontId="0" fillId="0" borderId="18" xfId="0" applyBorder="1" applyAlignment="1">
      <alignment horizontal="justify" vertical="justify" wrapText="1"/>
    </xf>
    <xf numFmtId="0" fontId="0" fillId="0" borderId="0" xfId="0" applyAlignment="1">
      <alignment horizontal="justify" vertical="justify" wrapText="1"/>
    </xf>
    <xf numFmtId="0" fontId="8" fillId="0" borderId="0" xfId="0" applyFont="1" applyAlignment="1">
      <alignment vertical="center"/>
    </xf>
    <xf numFmtId="0" fontId="33" fillId="0" borderId="0" xfId="0" applyFont="1" applyAlignment="1" applyProtection="1">
      <alignment vertical="center"/>
      <protection locked="0"/>
    </xf>
    <xf numFmtId="0" fontId="28" fillId="0" borderId="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8" fillId="0" borderId="6" xfId="0" applyFont="1" applyBorder="1" applyAlignment="1">
      <alignment horizontal="center" vertical="center"/>
    </xf>
    <xf numFmtId="4" fontId="36" fillId="0" borderId="5" xfId="0" applyNumberFormat="1" applyFont="1" applyBorder="1" applyAlignment="1" applyProtection="1">
      <alignment vertical="center"/>
      <protection locked="0"/>
    </xf>
    <xf numFmtId="4" fontId="37" fillId="0" borderId="6" xfId="0" applyNumberFormat="1" applyFont="1" applyBorder="1" applyAlignment="1" applyProtection="1">
      <alignment vertical="center"/>
      <protection locked="0"/>
    </xf>
    <xf numFmtId="4" fontId="37" fillId="0" borderId="7" xfId="0" applyNumberFormat="1" applyFont="1" applyBorder="1" applyAlignment="1" applyProtection="1">
      <alignment vertical="center"/>
      <protection locked="0"/>
    </xf>
    <xf numFmtId="4" fontId="0" fillId="0" borderId="9" xfId="0" applyNumberFormat="1" applyBorder="1" applyAlignment="1">
      <alignment vertical="center"/>
    </xf>
    <xf numFmtId="4" fontId="0" fillId="0" borderId="0" xfId="0" applyNumberFormat="1" applyBorder="1" applyAlignment="1">
      <alignment vertical="center"/>
    </xf>
    <xf numFmtId="4" fontId="0" fillId="0" borderId="8" xfId="0" applyNumberFormat="1" applyBorder="1" applyAlignment="1">
      <alignment vertical="center"/>
    </xf>
    <xf numFmtId="4" fontId="0" fillId="0" borderId="11" xfId="0" applyNumberFormat="1" applyBorder="1" applyAlignment="1">
      <alignment vertical="center"/>
    </xf>
    <xf numFmtId="4" fontId="0" fillId="0" borderId="10" xfId="0" applyNumberFormat="1" applyBorder="1" applyAlignment="1">
      <alignment vertical="center"/>
    </xf>
    <xf numFmtId="4" fontId="0" fillId="0" borderId="12" xfId="0" applyNumberFormat="1" applyBorder="1" applyAlignment="1">
      <alignment vertical="center"/>
    </xf>
    <xf numFmtId="4" fontId="1" fillId="0" borderId="5" xfId="0" applyNumberFormat="1" applyFont="1" applyBorder="1" applyAlignment="1" applyProtection="1">
      <alignment vertical="center"/>
      <protection locked="0"/>
    </xf>
    <xf numFmtId="4" fontId="28" fillId="0" borderId="6" xfId="0" applyNumberFormat="1" applyFont="1" applyBorder="1" applyAlignment="1" applyProtection="1">
      <alignment vertical="center"/>
      <protection locked="0"/>
    </xf>
    <xf numFmtId="4" fontId="28" fillId="0" borderId="7" xfId="0" applyNumberFormat="1" applyFont="1" applyBorder="1" applyAlignment="1" applyProtection="1">
      <alignment vertical="center"/>
      <protection locked="0"/>
    </xf>
    <xf numFmtId="4" fontId="0" fillId="0" borderId="9" xfId="0" applyNumberFormat="1" applyBorder="1" applyAlignment="1" applyProtection="1">
      <alignment vertical="center"/>
      <protection locked="0"/>
    </xf>
    <xf numFmtId="4" fontId="0" fillId="0" borderId="0" xfId="0" applyNumberFormat="1" applyBorder="1" applyAlignment="1" applyProtection="1">
      <alignment vertical="center"/>
      <protection locked="0"/>
    </xf>
    <xf numFmtId="4" fontId="0" fillId="0" borderId="8" xfId="0" applyNumberFormat="1" applyBorder="1" applyAlignment="1" applyProtection="1">
      <alignment vertical="center"/>
      <protection locked="0"/>
    </xf>
    <xf numFmtId="4" fontId="35" fillId="0" borderId="1" xfId="0" applyNumberFormat="1" applyFont="1" applyBorder="1" applyAlignment="1">
      <alignment vertical="center"/>
    </xf>
    <xf numFmtId="4" fontId="1" fillId="0" borderId="2" xfId="0" applyNumberFormat="1" applyFont="1" applyBorder="1" applyAlignment="1">
      <alignment vertical="center"/>
    </xf>
    <xf numFmtId="4" fontId="28" fillId="0" borderId="3" xfId="0" applyNumberFormat="1" applyFont="1" applyBorder="1" applyAlignment="1">
      <alignment vertical="center"/>
    </xf>
    <xf numFmtId="4" fontId="28" fillId="0" borderId="4" xfId="0" applyNumberFormat="1" applyFont="1" applyBorder="1" applyAlignment="1">
      <alignment vertical="center"/>
    </xf>
    <xf numFmtId="4" fontId="8" fillId="0" borderId="1" xfId="0" applyNumberFormat="1" applyFont="1" applyBorder="1" applyAlignment="1">
      <alignment vertical="center"/>
    </xf>
    <xf numFmtId="4" fontId="8" fillId="0" borderId="2" xfId="0" applyNumberFormat="1" applyFont="1" applyBorder="1" applyAlignment="1">
      <alignment horizontal="center" vertical="center"/>
    </xf>
    <xf numFmtId="4" fontId="8" fillId="0" borderId="3" xfId="0" applyNumberFormat="1"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2"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11" xfId="0" applyFont="1" applyBorder="1" applyAlignment="1">
      <alignment vertical="center"/>
    </xf>
    <xf numFmtId="0" fontId="30" fillId="0" borderId="10" xfId="0" applyFont="1" applyBorder="1" applyAlignment="1">
      <alignment vertical="center"/>
    </xf>
    <xf numFmtId="0" fontId="30" fillId="0" borderId="12" xfId="0" applyFont="1" applyBorder="1" applyAlignment="1">
      <alignment vertical="center"/>
    </xf>
    <xf numFmtId="0" fontId="5" fillId="0" borderId="1" xfId="0" applyFont="1" applyBorder="1" applyAlignment="1">
      <alignment vertical="center"/>
    </xf>
    <xf numFmtId="4" fontId="36" fillId="0" borderId="1" xfId="0" applyNumberFormat="1" applyFont="1" applyBorder="1" applyAlignment="1" applyProtection="1">
      <alignment vertical="center"/>
      <protection locked="0"/>
    </xf>
    <xf numFmtId="4" fontId="37" fillId="0" borderId="1" xfId="0" applyNumberFormat="1" applyFont="1" applyBorder="1" applyAlignment="1" applyProtection="1">
      <alignment vertical="center"/>
      <protection locked="0"/>
    </xf>
    <xf numFmtId="165"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49" fontId="23" fillId="0" borderId="1" xfId="0" applyNumberFormat="1" applyFont="1" applyBorder="1" applyAlignment="1">
      <alignment horizontal="center" vertical="center"/>
    </xf>
    <xf numFmtId="1" fontId="14" fillId="0" borderId="1" xfId="0" applyNumberFormat="1" applyFont="1" applyBorder="1" applyAlignment="1" applyProtection="1">
      <alignment horizontal="center" vertical="center"/>
      <protection locked="0"/>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9" fillId="0" borderId="1" xfId="0" applyNumberFormat="1" applyFont="1" applyBorder="1" applyAlignment="1">
      <alignment vertical="center"/>
    </xf>
    <xf numFmtId="1" fontId="14" fillId="0" borderId="5" xfId="0" applyNumberFormat="1" applyFont="1" applyBorder="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0" fontId="15" fillId="0" borderId="1" xfId="0" applyFont="1" applyBorder="1" applyAlignment="1">
      <alignment vertical="center"/>
    </xf>
    <xf numFmtId="0" fontId="1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165"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11" fillId="0" borderId="5" xfId="0" applyFont="1"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8" xfId="0" applyBorder="1" applyAlignment="1">
      <alignment vertical="center"/>
    </xf>
    <xf numFmtId="1" fontId="5" fillId="0" borderId="5" xfId="0" applyNumberFormat="1" applyFon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1" fontId="0" fillId="0" borderId="0" xfId="0" applyNumberFormat="1" applyBorder="1" applyAlignment="1">
      <alignment horizontal="center" vertical="center"/>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1" fontId="0" fillId="0" borderId="10" xfId="0" applyNumberFormat="1" applyBorder="1" applyAlignment="1">
      <alignment horizontal="center" vertical="center"/>
    </xf>
    <xf numFmtId="1" fontId="0" fillId="0" borderId="12" xfId="0" applyNumberFormat="1" applyBorder="1" applyAlignment="1">
      <alignment horizontal="center" vertical="center"/>
    </xf>
    <xf numFmtId="4" fontId="17" fillId="0" borderId="1" xfId="0" applyNumberFormat="1" applyFont="1" applyBorder="1" applyAlignment="1">
      <alignment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18" fillId="0" borderId="6"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15" fillId="0" borderId="2" xfId="0" applyFont="1" applyBorder="1" applyAlignment="1">
      <alignment vertical="center"/>
    </xf>
    <xf numFmtId="1" fontId="11" fillId="0" borderId="2" xfId="0" applyNumberFormat="1" applyFont="1" applyBorder="1" applyAlignment="1">
      <alignment horizontal="center" vertical="center"/>
    </xf>
    <xf numFmtId="1" fontId="11" fillId="0" borderId="4" xfId="0" applyNumberFormat="1" applyFont="1" applyBorder="1" applyAlignment="1">
      <alignment horizontal="center" vertical="center"/>
    </xf>
    <xf numFmtId="4" fontId="12" fillId="0" borderId="5"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4" fontId="0" fillId="0" borderId="11" xfId="0" applyNumberFormat="1" applyBorder="1" applyAlignment="1">
      <alignment horizontal="center" vertical="center"/>
    </xf>
    <xf numFmtId="4" fontId="0" fillId="0" borderId="10" xfId="0" applyNumberFormat="1" applyBorder="1" applyAlignment="1">
      <alignment horizontal="center" vertical="center"/>
    </xf>
    <xf numFmtId="4" fontId="0" fillId="0" borderId="12" xfId="0" applyNumberFormat="1" applyBorder="1" applyAlignment="1">
      <alignment horizontal="center" vertical="center"/>
    </xf>
    <xf numFmtId="4" fontId="11" fillId="0" borderId="5" xfId="0" applyNumberFormat="1" applyFont="1" applyBorder="1" applyAlignment="1">
      <alignment vertical="center"/>
    </xf>
    <xf numFmtId="4" fontId="11" fillId="0" borderId="6" xfId="0" applyNumberFormat="1" applyFont="1" applyBorder="1" applyAlignment="1">
      <alignment vertical="center"/>
    </xf>
    <xf numFmtId="4" fontId="11" fillId="0" borderId="7" xfId="0" applyNumberFormat="1" applyFont="1" applyBorder="1" applyAlignment="1">
      <alignment vertical="center"/>
    </xf>
    <xf numFmtId="4" fontId="9" fillId="0" borderId="5" xfId="0" applyNumberFormat="1" applyFont="1" applyBorder="1" applyAlignment="1">
      <alignment vertical="center"/>
    </xf>
    <xf numFmtId="4" fontId="9" fillId="0" borderId="6" xfId="0" applyNumberFormat="1" applyFont="1" applyBorder="1" applyAlignment="1">
      <alignment vertical="center"/>
    </xf>
    <xf numFmtId="4" fontId="9" fillId="0" borderId="7" xfId="0" applyNumberFormat="1" applyFont="1" applyBorder="1" applyAlignment="1">
      <alignment vertical="center"/>
    </xf>
    <xf numFmtId="1" fontId="16" fillId="0" borderId="1" xfId="0" applyNumberFormat="1" applyFont="1" applyBorder="1" applyAlignment="1" applyProtection="1">
      <alignment horizontal="center" vertical="center"/>
    </xf>
    <xf numFmtId="0" fontId="9" fillId="0" borderId="1" xfId="0" applyFont="1" applyBorder="1" applyAlignment="1">
      <alignment vertical="center"/>
    </xf>
    <xf numFmtId="0" fontId="18" fillId="0" borderId="1" xfId="0" applyFont="1" applyBorder="1" applyAlignment="1">
      <alignment vertical="center"/>
    </xf>
    <xf numFmtId="1" fontId="14" fillId="0" borderId="2" xfId="0" applyNumberFormat="1" applyFont="1" applyBorder="1" applyAlignment="1" applyProtection="1">
      <alignment horizontal="center" vertical="center"/>
      <protection locked="0"/>
    </xf>
    <xf numFmtId="1" fontId="14" fillId="0" borderId="4" xfId="0" applyNumberFormat="1" applyFont="1" applyBorder="1" applyAlignment="1" applyProtection="1">
      <alignment horizontal="center" vertical="center"/>
      <protection locked="0"/>
    </xf>
    <xf numFmtId="165" fontId="21" fillId="0" borderId="2"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65" fontId="1" fillId="0" borderId="5" xfId="0" applyNumberFormat="1" applyFont="1" applyBorder="1" applyAlignment="1">
      <alignment horizontal="center" vertical="center"/>
    </xf>
    <xf numFmtId="0" fontId="0" fillId="0" borderId="7" xfId="0" applyBorder="1" applyAlignment="1">
      <alignment horizontal="center" vertical="center"/>
    </xf>
    <xf numFmtId="1" fontId="11" fillId="0" borderId="2" xfId="0" applyNumberFormat="1" applyFont="1" applyBorder="1" applyAlignment="1" applyProtection="1">
      <alignment horizontal="center" vertical="center"/>
    </xf>
    <xf numFmtId="1" fontId="11" fillId="0" borderId="4" xfId="0" applyNumberFormat="1" applyFont="1" applyBorder="1" applyAlignment="1" applyProtection="1">
      <alignment horizontal="center" vertical="center"/>
    </xf>
    <xf numFmtId="4" fontId="106" fillId="0" borderId="1" xfId="0" applyNumberFormat="1" applyFont="1" applyBorder="1" applyAlignment="1">
      <alignment horizontal="center" vertical="center"/>
    </xf>
    <xf numFmtId="4" fontId="107" fillId="0" borderId="1"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1" xfId="0" applyFont="1" applyBorder="1" applyAlignment="1">
      <alignment vertical="center"/>
    </xf>
    <xf numFmtId="0" fontId="24"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4" fontId="3" fillId="0" borderId="1" xfId="0" applyNumberFormat="1" applyFont="1" applyBorder="1" applyAlignment="1">
      <alignment vertical="center"/>
    </xf>
    <xf numFmtId="49" fontId="31"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4" fontId="25" fillId="0" borderId="1" xfId="0" applyNumberFormat="1" applyFont="1" applyBorder="1" applyAlignment="1">
      <alignment vertical="center"/>
    </xf>
    <xf numFmtId="4" fontId="11"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2"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 fontId="108" fillId="0" borderId="1" xfId="0" applyNumberFormat="1" applyFont="1" applyBorder="1" applyAlignment="1" applyProtection="1">
      <alignment horizontal="center" vertical="center"/>
      <protection locked="0"/>
    </xf>
    <xf numFmtId="4" fontId="3" fillId="0" borderId="5" xfId="0" applyNumberFormat="1" applyFont="1" applyBorder="1" applyAlignment="1">
      <alignment vertical="center"/>
    </xf>
    <xf numFmtId="4" fontId="3" fillId="0" borderId="6" xfId="0" applyNumberFormat="1" applyFont="1" applyBorder="1" applyAlignment="1">
      <alignment vertical="center"/>
    </xf>
    <xf numFmtId="4" fontId="3" fillId="0" borderId="7" xfId="0" applyNumberFormat="1" applyFont="1" applyBorder="1" applyAlignment="1">
      <alignment vertical="center"/>
    </xf>
    <xf numFmtId="1" fontId="29" fillId="0" borderId="1" xfId="0" applyNumberFormat="1" applyFont="1" applyBorder="1" applyAlignment="1" applyProtection="1">
      <alignment horizontal="center" vertical="center"/>
      <protection locked="0"/>
    </xf>
    <xf numFmtId="4" fontId="1" fillId="0" borderId="1" xfId="0" applyNumberFormat="1" applyFont="1" applyBorder="1" applyAlignment="1">
      <alignment vertical="center"/>
    </xf>
    <xf numFmtId="0" fontId="11" fillId="0" borderId="2" xfId="0" applyFont="1" applyBorder="1" applyAlignment="1">
      <alignment vertical="center"/>
    </xf>
    <xf numFmtId="4" fontId="11"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1" fontId="0" fillId="0" borderId="4" xfId="0" applyNumberFormat="1" applyBorder="1" applyAlignment="1">
      <alignment horizontal="center" vertical="center"/>
    </xf>
    <xf numFmtId="2" fontId="12" fillId="0" borderId="2"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1" fontId="29" fillId="0" borderId="13"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 fontId="25" fillId="0" borderId="13" xfId="0" applyNumberFormat="1" applyFont="1" applyBorder="1" applyAlignment="1">
      <alignment vertical="center"/>
    </xf>
    <xf numFmtId="4" fontId="0" fillId="0" borderId="15" xfId="0" applyNumberFormat="1" applyBorder="1" applyAlignment="1">
      <alignment vertical="center"/>
    </xf>
    <xf numFmtId="4" fontId="0" fillId="0" borderId="14" xfId="0" applyNumberFormat="1" applyBorder="1" applyAlignment="1">
      <alignment vertical="center"/>
    </xf>
    <xf numFmtId="4" fontId="1" fillId="0" borderId="13" xfId="0" applyNumberFormat="1" applyFont="1" applyBorder="1" applyAlignment="1">
      <alignment vertical="center"/>
    </xf>
    <xf numFmtId="0" fontId="27" fillId="0" borderId="0" xfId="0" applyFont="1" applyBorder="1" applyAlignment="1">
      <alignment horizontal="center" vertical="center"/>
    </xf>
    <xf numFmtId="0" fontId="22" fillId="0" borderId="2" xfId="0" applyFont="1" applyBorder="1" applyAlignment="1">
      <alignment horizontal="justify" vertical="justify" wrapText="1"/>
    </xf>
    <xf numFmtId="0" fontId="0" fillId="0" borderId="3" xfId="0" applyBorder="1" applyAlignment="1">
      <alignment horizontal="justify" vertical="justify" wrapText="1"/>
    </xf>
    <xf numFmtId="0" fontId="0" fillId="0" borderId="4" xfId="0" applyBorder="1" applyAlignment="1">
      <alignment horizontal="justify" vertical="justify" wrapText="1"/>
    </xf>
    <xf numFmtId="0" fontId="0" fillId="0" borderId="2" xfId="0" applyBorder="1" applyAlignment="1">
      <alignment horizontal="justify" vertical="justify" wrapText="1"/>
    </xf>
    <xf numFmtId="4" fontId="25" fillId="0" borderId="2" xfId="0" applyNumberFormat="1" applyFont="1" applyBorder="1" applyAlignment="1">
      <alignment horizontal="center" vertical="center"/>
    </xf>
    <xf numFmtId="4" fontId="25" fillId="0" borderId="3" xfId="0" applyNumberFormat="1" applyFont="1" applyBorder="1" applyAlignment="1">
      <alignment horizontal="center" vertical="center"/>
    </xf>
    <xf numFmtId="4" fontId="25" fillId="0" borderId="4"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4" fontId="1" fillId="0" borderId="5" xfId="0" applyNumberFormat="1" applyFont="1" applyBorder="1" applyAlignment="1">
      <alignment vertical="center"/>
    </xf>
    <xf numFmtId="4" fontId="1" fillId="0" borderId="6" xfId="0" applyNumberFormat="1" applyFont="1" applyBorder="1" applyAlignment="1">
      <alignment vertical="center"/>
    </xf>
    <xf numFmtId="4" fontId="1" fillId="0" borderId="7" xfId="0" applyNumberFormat="1" applyFont="1" applyBorder="1" applyAlignment="1">
      <alignment vertical="center"/>
    </xf>
    <xf numFmtId="1" fontId="29" fillId="0" borderId="1" xfId="0" applyNumberFormat="1" applyFont="1" applyBorder="1" applyAlignment="1">
      <alignment horizontal="center" vertical="center"/>
    </xf>
    <xf numFmtId="4" fontId="75" fillId="0" borderId="16" xfId="0" applyNumberFormat="1" applyFont="1" applyBorder="1" applyAlignment="1" applyProtection="1">
      <alignment vertical="center"/>
      <protection locked="0"/>
    </xf>
    <xf numFmtId="4" fontId="25" fillId="0" borderId="16" xfId="0" applyNumberFormat="1" applyFont="1" applyBorder="1" applyAlignment="1">
      <alignment vertical="center"/>
    </xf>
    <xf numFmtId="0" fontId="78" fillId="0" borderId="16" xfId="0" applyFont="1" applyBorder="1" applyAlignment="1" applyProtection="1">
      <alignment vertical="center"/>
      <protection locked="0"/>
    </xf>
    <xf numFmtId="1" fontId="14" fillId="0" borderId="16" xfId="0" applyNumberFormat="1" applyFont="1" applyBorder="1" applyAlignment="1" applyProtection="1">
      <alignment horizontal="center" vertical="center"/>
      <protection locked="0"/>
    </xf>
    <xf numFmtId="0" fontId="77" fillId="0" borderId="25"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4" fontId="75" fillId="0" borderId="18" xfId="0" applyNumberFormat="1" applyFont="1" applyBorder="1" applyAlignment="1" applyProtection="1">
      <alignment vertical="center"/>
      <protection locked="0"/>
    </xf>
    <xf numFmtId="0" fontId="76" fillId="0" borderId="19" xfId="0" applyFont="1" applyBorder="1" applyAlignment="1" applyProtection="1">
      <alignment vertical="center"/>
    </xf>
    <xf numFmtId="0" fontId="0" fillId="0" borderId="18" xfId="0" applyBorder="1" applyAlignment="1" applyProtection="1">
      <alignment vertical="center"/>
    </xf>
    <xf numFmtId="0" fontId="73" fillId="0" borderId="25" xfId="0" applyFont="1" applyBorder="1" applyAlignment="1" applyProtection="1">
      <alignment horizontal="center" vertical="center"/>
    </xf>
    <xf numFmtId="0" fontId="73" fillId="0" borderId="26" xfId="0" applyFont="1" applyBorder="1" applyAlignment="1" applyProtection="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59" fillId="0" borderId="25" xfId="0" applyNumberFormat="1" applyFont="1" applyBorder="1" applyAlignment="1" applyProtection="1">
      <alignment vertical="center"/>
    </xf>
    <xf numFmtId="0" fontId="59" fillId="0" borderId="26" xfId="0" applyFont="1" applyBorder="1" applyAlignment="1">
      <alignment vertical="center"/>
    </xf>
    <xf numFmtId="4" fontId="3" fillId="0" borderId="26" xfId="0" applyNumberFormat="1" applyFont="1" applyBorder="1" applyAlignment="1">
      <alignment horizontal="center" vertical="center"/>
    </xf>
    <xf numFmtId="0" fontId="76" fillId="0" borderId="25" xfId="0" applyFont="1" applyBorder="1" applyAlignment="1" applyProtection="1">
      <alignment vertical="center"/>
    </xf>
    <xf numFmtId="4" fontId="25" fillId="0" borderId="19" xfId="0" applyNumberFormat="1" applyFont="1" applyBorder="1" applyAlignment="1">
      <alignment vertical="center"/>
    </xf>
    <xf numFmtId="4" fontId="0" fillId="0" borderId="18" xfId="0" applyNumberFormat="1" applyBorder="1" applyAlignment="1">
      <alignment vertical="center"/>
    </xf>
    <xf numFmtId="4" fontId="0" fillId="0" borderId="20" xfId="0" applyNumberFormat="1" applyBorder="1" applyAlignment="1">
      <alignment vertical="center"/>
    </xf>
    <xf numFmtId="4" fontId="0" fillId="0" borderId="17" xfId="0" applyNumberFormat="1"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24" xfId="0" applyNumberFormat="1" applyBorder="1" applyAlignment="1">
      <alignment vertical="center"/>
    </xf>
    <xf numFmtId="0" fontId="77" fillId="0" borderId="25" xfId="0" applyFont="1" applyBorder="1" applyAlignment="1">
      <alignment vertical="center"/>
    </xf>
    <xf numFmtId="0" fontId="76" fillId="0" borderId="19" xfId="0" applyFont="1" applyBorder="1" applyAlignment="1" applyProtection="1">
      <alignment horizontal="center" vertical="center"/>
    </xf>
    <xf numFmtId="0" fontId="0" fillId="0" borderId="18" xfId="0" applyBorder="1" applyAlignment="1">
      <alignment horizontal="center" vertical="center"/>
    </xf>
    <xf numFmtId="1" fontId="84" fillId="0" borderId="19" xfId="0" applyNumberFormat="1" applyFont="1" applyBorder="1" applyAlignment="1" applyProtection="1">
      <alignment horizontal="center" vertical="center"/>
      <protection locked="0"/>
    </xf>
    <xf numFmtId="1" fontId="38" fillId="0" borderId="18" xfId="0" applyNumberFormat="1" applyFont="1" applyBorder="1" applyAlignment="1">
      <alignment horizontal="center" vertical="center"/>
    </xf>
    <xf numFmtId="0" fontId="79" fillId="0" borderId="25" xfId="0" applyNumberFormat="1" applyFont="1" applyBorder="1" applyAlignment="1" applyProtection="1">
      <alignment vertical="center" wrapText="1"/>
    </xf>
    <xf numFmtId="0" fontId="81" fillId="0" borderId="26" xfId="0" applyNumberFormat="1" applyFont="1" applyBorder="1" applyAlignment="1" applyProtection="1">
      <alignment vertical="center" wrapText="1"/>
    </xf>
    <xf numFmtId="0" fontId="81" fillId="0" borderId="26" xfId="0" applyNumberFormat="1" applyFont="1" applyBorder="1" applyAlignment="1" applyProtection="1">
      <alignment vertical="center"/>
    </xf>
    <xf numFmtId="0" fontId="81" fillId="0" borderId="26" xfId="0" applyFont="1" applyBorder="1" applyAlignment="1" applyProtection="1">
      <alignment vertical="center"/>
    </xf>
    <xf numFmtId="0" fontId="58" fillId="0" borderId="26" xfId="0" applyFont="1" applyBorder="1" applyAlignment="1" applyProtection="1">
      <alignment vertical="center"/>
    </xf>
    <xf numFmtId="0" fontId="58" fillId="0" borderId="27" xfId="0" applyFont="1" applyBorder="1" applyAlignment="1" applyProtection="1">
      <alignment vertical="center"/>
    </xf>
    <xf numFmtId="4" fontId="83" fillId="0" borderId="25" xfId="0" applyNumberFormat="1" applyFont="1" applyBorder="1" applyAlignment="1" applyProtection="1">
      <alignment horizontal="center" vertical="center"/>
    </xf>
    <xf numFmtId="4" fontId="83" fillId="0" borderId="26" xfId="0" applyNumberFormat="1" applyFont="1" applyBorder="1" applyAlignment="1" applyProtection="1">
      <alignment horizontal="center" vertical="center"/>
    </xf>
    <xf numFmtId="4" fontId="85" fillId="0" borderId="25" xfId="0" applyNumberFormat="1" applyFont="1" applyBorder="1" applyAlignment="1" applyProtection="1">
      <alignment vertical="center"/>
    </xf>
    <xf numFmtId="4" fontId="0" fillId="0" borderId="26" xfId="0" applyNumberFormat="1" applyFont="1" applyBorder="1" applyAlignment="1">
      <alignment vertical="center"/>
    </xf>
    <xf numFmtId="4" fontId="0" fillId="0" borderId="27" xfId="0" applyNumberFormat="1" applyFont="1" applyBorder="1" applyAlignment="1">
      <alignment vertical="center"/>
    </xf>
    <xf numFmtId="0" fontId="64" fillId="0" borderId="25" xfId="0" applyNumberFormat="1" applyFont="1" applyBorder="1" applyAlignment="1" applyProtection="1">
      <alignment vertical="center" wrapText="1"/>
    </xf>
    <xf numFmtId="0" fontId="66" fillId="0" borderId="26" xfId="0" applyNumberFormat="1" applyFont="1" applyBorder="1" applyAlignment="1" applyProtection="1">
      <alignment vertical="center"/>
    </xf>
    <xf numFmtId="0" fontId="5" fillId="0" borderId="26" xfId="0" applyFont="1" applyBorder="1" applyAlignment="1">
      <alignment vertical="center"/>
    </xf>
    <xf numFmtId="4" fontId="1" fillId="0" borderId="16" xfId="0" applyNumberFormat="1" applyFont="1" applyBorder="1" applyAlignment="1">
      <alignment vertical="center"/>
    </xf>
    <xf numFmtId="4" fontId="0" fillId="0" borderId="0" xfId="0" applyNumberFormat="1" applyAlignment="1">
      <alignment vertical="center"/>
    </xf>
    <xf numFmtId="0" fontId="1"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4" fontId="87" fillId="0" borderId="16" xfId="0" applyNumberFormat="1" applyFont="1" applyBorder="1" applyAlignment="1">
      <alignment vertical="center"/>
    </xf>
    <xf numFmtId="4" fontId="82" fillId="0" borderId="16" xfId="0" applyNumberFormat="1" applyFont="1" applyBorder="1" applyAlignment="1">
      <alignment vertical="center"/>
    </xf>
    <xf numFmtId="0" fontId="8" fillId="0" borderId="16" xfId="0" applyFont="1" applyBorder="1" applyAlignment="1">
      <alignment horizontal="center" vertical="center"/>
    </xf>
    <xf numFmtId="0" fontId="82" fillId="0" borderId="16" xfId="0" applyFont="1" applyBorder="1" applyAlignment="1">
      <alignment vertical="center"/>
    </xf>
    <xf numFmtId="0" fontId="86" fillId="0" borderId="16" xfId="0" applyNumberFormat="1" applyFont="1" applyBorder="1" applyAlignment="1">
      <alignment horizontal="center" vertical="center"/>
    </xf>
    <xf numFmtId="0" fontId="59" fillId="0" borderId="19" xfId="0" applyNumberFormat="1" applyFont="1" applyBorder="1" applyAlignment="1" applyProtection="1">
      <alignment vertical="center"/>
    </xf>
    <xf numFmtId="0" fontId="59" fillId="0" borderId="18" xfId="0" applyFont="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7" fillId="0" borderId="5" xfId="0" applyFont="1" applyBorder="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11" xfId="0" applyFont="1" applyBorder="1" applyAlignment="1">
      <alignment horizontal="center" vertical="center"/>
    </xf>
    <xf numFmtId="0" fontId="74" fillId="0" borderId="10" xfId="0" applyFont="1" applyBorder="1" applyAlignment="1">
      <alignment horizontal="center" vertical="center"/>
    </xf>
    <xf numFmtId="0" fontId="74" fillId="0" borderId="12" xfId="0" applyFont="1" applyBorder="1" applyAlignment="1">
      <alignment horizontal="center" vertical="center"/>
    </xf>
    <xf numFmtId="0" fontId="88" fillId="0" borderId="5" xfId="0" applyFont="1" applyBorder="1" applyAlignment="1">
      <alignment vertical="center"/>
    </xf>
    <xf numFmtId="1" fontId="89"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90" fillId="0" borderId="5" xfId="0" applyFont="1" applyBorder="1" applyAlignment="1" applyProtection="1">
      <alignment vertical="center"/>
      <protection locked="0"/>
    </xf>
    <xf numFmtId="0" fontId="90" fillId="0" borderId="6" xfId="0" applyFont="1" applyBorder="1" applyAlignment="1" applyProtection="1">
      <alignment vertical="center"/>
      <protection locked="0"/>
    </xf>
    <xf numFmtId="0" fontId="90" fillId="0" borderId="7" xfId="0" applyFont="1" applyBorder="1" applyAlignment="1" applyProtection="1">
      <alignment vertical="center"/>
      <protection locked="0"/>
    </xf>
    <xf numFmtId="0" fontId="9" fillId="0" borderId="2" xfId="0" applyFont="1" applyBorder="1" applyAlignment="1">
      <alignment horizontal="center" vertical="center"/>
    </xf>
    <xf numFmtId="0" fontId="43" fillId="0" borderId="16"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43" fillId="0" borderId="16" xfId="0" applyNumberFormat="1" applyFont="1" applyBorder="1" applyAlignment="1" applyProtection="1">
      <alignment horizontal="center" vertical="center"/>
    </xf>
    <xf numFmtId="0" fontId="18" fillId="0" borderId="16" xfId="0" applyNumberFormat="1" applyFont="1" applyBorder="1" applyAlignment="1" applyProtection="1">
      <alignment horizontal="center" vertical="center"/>
    </xf>
    <xf numFmtId="0" fontId="43" fillId="0" borderId="31" xfId="0" applyNumberFormat="1" applyFont="1" applyBorder="1" applyAlignment="1" applyProtection="1">
      <alignment horizontal="center" vertical="center"/>
    </xf>
    <xf numFmtId="0" fontId="18" fillId="0" borderId="31" xfId="0" applyNumberFormat="1" applyFont="1" applyBorder="1" applyAlignment="1" applyProtection="1">
      <alignment horizontal="center" vertical="center"/>
    </xf>
    <xf numFmtId="4" fontId="43" fillId="0" borderId="16" xfId="0" applyNumberFormat="1" applyFont="1" applyBorder="1" applyAlignment="1">
      <alignment horizontal="center" vertical="center"/>
    </xf>
    <xf numFmtId="4" fontId="18" fillId="0" borderId="16" xfId="0" applyNumberFormat="1" applyFont="1" applyBorder="1" applyAlignment="1">
      <alignment horizontal="center" vertical="center"/>
    </xf>
    <xf numFmtId="0" fontId="43" fillId="0" borderId="16" xfId="0" applyFont="1" applyBorder="1" applyAlignment="1">
      <alignment horizontal="center" vertical="center"/>
    </xf>
    <xf numFmtId="0" fontId="92" fillId="0" borderId="16" xfId="0" applyFont="1" applyBorder="1" applyAlignment="1">
      <alignment horizontal="center" vertical="center"/>
    </xf>
    <xf numFmtId="10" fontId="93" fillId="0" borderId="16" xfId="0" applyNumberFormat="1" applyFont="1" applyBorder="1" applyAlignment="1">
      <alignment horizontal="center" vertical="center"/>
    </xf>
    <xf numFmtId="2" fontId="93" fillId="0" borderId="16" xfId="0" applyNumberFormat="1" applyFont="1" applyBorder="1" applyAlignment="1">
      <alignment horizontal="center" vertical="center"/>
    </xf>
    <xf numFmtId="0" fontId="97" fillId="0" borderId="16" xfId="0" applyFont="1" applyBorder="1" applyAlignment="1" applyProtection="1">
      <alignment horizontal="center" vertical="center"/>
      <protection locked="0"/>
    </xf>
    <xf numFmtId="0" fontId="95" fillId="0" borderId="16" xfId="0" applyFont="1" applyBorder="1" applyAlignment="1">
      <alignment horizontal="center" vertical="center" textRotation="255"/>
    </xf>
    <xf numFmtId="4" fontId="96" fillId="0" borderId="25" xfId="0" applyNumberFormat="1" applyFont="1" applyBorder="1" applyAlignment="1">
      <alignment horizontal="center" vertical="center"/>
    </xf>
    <xf numFmtId="4" fontId="96" fillId="0" borderId="26" xfId="0" applyNumberFormat="1" applyFont="1" applyBorder="1" applyAlignment="1">
      <alignment horizontal="center" vertical="center"/>
    </xf>
    <xf numFmtId="4" fontId="0" fillId="0" borderId="27" xfId="0" applyNumberFormat="1" applyBorder="1" applyAlignment="1">
      <alignment horizontal="center" vertical="center"/>
    </xf>
    <xf numFmtId="4" fontId="96" fillId="0" borderId="25" xfId="0" applyNumberFormat="1" applyFont="1" applyBorder="1" applyAlignment="1">
      <alignment vertical="center"/>
    </xf>
    <xf numFmtId="4" fontId="96" fillId="0" borderId="26" xfId="0" applyNumberFormat="1" applyFont="1" applyBorder="1" applyAlignment="1">
      <alignment vertical="center"/>
    </xf>
    <xf numFmtId="4" fontId="0" fillId="0" borderId="26" xfId="0" applyNumberFormat="1" applyBorder="1" applyAlignment="1">
      <alignment vertical="center"/>
    </xf>
    <xf numFmtId="4" fontId="0" fillId="0" borderId="27" xfId="0" applyNumberFormat="1" applyBorder="1" applyAlignment="1">
      <alignment vertical="center"/>
    </xf>
    <xf numFmtId="4" fontId="93" fillId="0" borderId="16" xfId="0" applyNumberFormat="1" applyFont="1" applyBorder="1" applyAlignment="1">
      <alignment vertical="center"/>
    </xf>
    <xf numFmtId="0" fontId="43"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64" fillId="0" borderId="19" xfId="0" applyNumberFormat="1" applyFont="1" applyBorder="1" applyAlignment="1">
      <alignment horizontal="center" vertical="center"/>
    </xf>
    <xf numFmtId="4" fontId="26" fillId="0" borderId="16" xfId="0" applyNumberFormat="1" applyFont="1" applyBorder="1" applyAlignment="1">
      <alignment vertical="center"/>
    </xf>
    <xf numFmtId="4" fontId="0" fillId="0" borderId="16" xfId="0" applyNumberFormat="1" applyBorder="1" applyAlignment="1">
      <alignment vertical="center"/>
    </xf>
    <xf numFmtId="4" fontId="11" fillId="0" borderId="16" xfId="0" applyNumberFormat="1" applyFont="1" applyBorder="1" applyAlignment="1">
      <alignment vertical="center"/>
    </xf>
    <xf numFmtId="10" fontId="22" fillId="0" borderId="16" xfId="0" applyNumberFormat="1" applyFont="1" applyBorder="1" applyAlignment="1">
      <alignment horizontal="center" vertical="center"/>
    </xf>
    <xf numFmtId="0" fontId="43" fillId="0" borderId="16" xfId="0" applyNumberFormat="1" applyFont="1" applyBorder="1" applyAlignment="1">
      <alignment horizontal="center" vertical="center"/>
    </xf>
    <xf numFmtId="0" fontId="18" fillId="0" borderId="16" xfId="0" applyNumberFormat="1" applyFont="1" applyBorder="1" applyAlignment="1">
      <alignment horizontal="center" vertical="center"/>
    </xf>
    <xf numFmtId="4" fontId="94" fillId="0" borderId="16" xfId="0" applyNumberFormat="1" applyFont="1" applyBorder="1" applyAlignment="1">
      <alignment vertical="center"/>
    </xf>
    <xf numFmtId="4" fontId="99" fillId="0" borderId="16" xfId="0" applyNumberFormat="1" applyFont="1" applyBorder="1" applyAlignment="1">
      <alignment vertical="center"/>
    </xf>
    <xf numFmtId="4" fontId="2" fillId="0" borderId="16" xfId="0" applyNumberFormat="1" applyFont="1" applyBorder="1" applyAlignment="1">
      <alignment vertical="center"/>
    </xf>
    <xf numFmtId="4" fontId="99" fillId="0" borderId="25" xfId="0" applyNumberFormat="1" applyFont="1" applyBorder="1" applyAlignment="1">
      <alignment vertical="center"/>
    </xf>
    <xf numFmtId="4" fontId="24" fillId="0" borderId="26" xfId="0" applyNumberFormat="1" applyFont="1" applyBorder="1" applyAlignment="1">
      <alignment vertical="center"/>
    </xf>
    <xf numFmtId="4" fontId="24" fillId="0" borderId="27" xfId="0" applyNumberFormat="1" applyFont="1" applyBorder="1" applyAlignment="1">
      <alignment vertical="center"/>
    </xf>
    <xf numFmtId="0" fontId="64" fillId="0" borderId="25" xfId="0" applyNumberFormat="1" applyFont="1" applyBorder="1" applyAlignment="1">
      <alignment horizontal="center" vertical="center"/>
    </xf>
    <xf numFmtId="0" fontId="64" fillId="0" borderId="26" xfId="0" applyNumberFormat="1" applyFont="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4" fontId="49" fillId="0" borderId="25" xfId="0" applyNumberFormat="1" applyFont="1" applyBorder="1" applyAlignment="1">
      <alignment vertical="center"/>
    </xf>
    <xf numFmtId="4" fontId="49" fillId="0" borderId="26" xfId="0" applyNumberFormat="1" applyFont="1" applyBorder="1" applyAlignment="1">
      <alignment vertical="center"/>
    </xf>
    <xf numFmtId="4" fontId="50" fillId="0" borderId="26" xfId="0" applyNumberFormat="1" applyFont="1" applyBorder="1" applyAlignment="1">
      <alignment vertical="center"/>
    </xf>
    <xf numFmtId="4" fontId="50" fillId="0" borderId="27" xfId="0" applyNumberFormat="1" applyFont="1" applyBorder="1" applyAlignment="1">
      <alignment vertical="center"/>
    </xf>
    <xf numFmtId="0" fontId="98" fillId="0" borderId="19" xfId="0" applyNumberFormat="1" applyFont="1" applyBorder="1" applyAlignment="1">
      <alignment horizontal="center" vertical="center" wrapText="1"/>
    </xf>
    <xf numFmtId="0" fontId="98" fillId="0" borderId="18"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98" fillId="0" borderId="17" xfId="0" applyNumberFormat="1" applyFont="1" applyBorder="1" applyAlignment="1">
      <alignment horizontal="center" vertical="center" wrapText="1"/>
    </xf>
    <xf numFmtId="0" fontId="9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98" fillId="0" borderId="22" xfId="0" applyNumberFormat="1" applyFont="1" applyBorder="1" applyAlignment="1">
      <alignment horizontal="center" vertical="center" wrapText="1"/>
    </xf>
    <xf numFmtId="0" fontId="98" fillId="0" borderId="23"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91" fillId="0" borderId="25" xfId="0" applyFont="1" applyBorder="1" applyAlignment="1">
      <alignment vertical="center"/>
    </xf>
    <xf numFmtId="0" fontId="91" fillId="0" borderId="26" xfId="0" applyFont="1" applyBorder="1" applyAlignment="1">
      <alignment vertical="center"/>
    </xf>
    <xf numFmtId="4" fontId="10" fillId="0" borderId="19" xfId="0" applyNumberFormat="1" applyFont="1" applyBorder="1" applyAlignment="1">
      <alignment horizontal="center" vertical="center"/>
    </xf>
    <xf numFmtId="4" fontId="10" fillId="0" borderId="18"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2" xfId="0" applyNumberFormat="1" applyFont="1" applyBorder="1" applyAlignment="1">
      <alignment horizontal="center" vertical="center"/>
    </xf>
    <xf numFmtId="4" fontId="10" fillId="0" borderId="23"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47" fillId="0" borderId="25" xfId="0" applyNumberFormat="1" applyFont="1" applyBorder="1" applyAlignment="1">
      <alignment vertical="center"/>
    </xf>
    <xf numFmtId="0" fontId="88" fillId="0" borderId="5"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4" fontId="101" fillId="0" borderId="16" xfId="0" applyNumberFormat="1" applyFont="1" applyBorder="1" applyAlignment="1" applyProtection="1">
      <alignment vertical="center"/>
    </xf>
    <xf numFmtId="4" fontId="13" fillId="0" borderId="16" xfId="0" applyNumberFormat="1" applyFont="1" applyBorder="1" applyAlignment="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4" fillId="0" borderId="6" xfId="0" applyFont="1" applyBorder="1" applyAlignment="1">
      <alignment horizontal="center" vertical="center"/>
    </xf>
    <xf numFmtId="0" fontId="2"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1" fontId="100" fillId="0" borderId="16" xfId="0" applyNumberFormat="1" applyFont="1" applyBorder="1" applyAlignment="1" applyProtection="1">
      <alignment horizontal="center" vertical="center"/>
    </xf>
    <xf numFmtId="1" fontId="0" fillId="0" borderId="16" xfId="0" applyNumberFormat="1" applyBorder="1" applyAlignment="1">
      <alignment horizontal="center" vertical="center"/>
    </xf>
    <xf numFmtId="1" fontId="100" fillId="0" borderId="32" xfId="0" applyNumberFormat="1" applyFont="1" applyBorder="1" applyAlignment="1" applyProtection="1">
      <alignment horizontal="center" vertical="center"/>
      <protection locked="0"/>
    </xf>
    <xf numFmtId="1" fontId="0" fillId="0" borderId="32" xfId="0" applyNumberFormat="1" applyBorder="1" applyAlignment="1" applyProtection="1">
      <alignment horizontal="center" vertical="center"/>
      <protection locked="0"/>
    </xf>
    <xf numFmtId="0" fontId="0" fillId="0" borderId="32" xfId="0" applyBorder="1" applyAlignment="1">
      <alignment horizontal="center" vertical="center"/>
    </xf>
    <xf numFmtId="0" fontId="82" fillId="0" borderId="25" xfId="0" applyFont="1" applyBorder="1" applyAlignment="1">
      <alignment vertical="center"/>
    </xf>
    <xf numFmtId="0" fontId="82" fillId="0" borderId="26" xfId="0" applyFont="1" applyBorder="1" applyAlignment="1">
      <alignment vertical="center"/>
    </xf>
    <xf numFmtId="1" fontId="0" fillId="0" borderId="32" xfId="0" applyNumberFormat="1" applyBorder="1" applyAlignment="1">
      <alignment horizontal="center" vertical="center"/>
    </xf>
    <xf numFmtId="1" fontId="100" fillId="0" borderId="32" xfId="0" applyNumberFormat="1" applyFont="1" applyBorder="1" applyAlignment="1" applyProtection="1">
      <alignment horizontal="center" vertical="center"/>
    </xf>
    <xf numFmtId="1" fontId="100" fillId="0" borderId="16" xfId="0" applyNumberFormat="1" applyFon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4" fontId="102" fillId="0" borderId="25" xfId="0" applyNumberFormat="1" applyFont="1" applyBorder="1" applyAlignment="1" applyProtection="1">
      <alignment vertical="center"/>
    </xf>
    <xf numFmtId="4" fontId="5" fillId="0" borderId="26" xfId="0" applyNumberFormat="1" applyFont="1" applyBorder="1" applyAlignment="1">
      <alignment vertical="center"/>
    </xf>
    <xf numFmtId="4" fontId="5" fillId="0" borderId="27" xfId="0" applyNumberFormat="1" applyFont="1" applyBorder="1" applyAlignment="1">
      <alignment vertical="center"/>
    </xf>
    <xf numFmtId="0" fontId="38" fillId="0" borderId="4" xfId="0" applyFont="1" applyBorder="1" applyAlignment="1">
      <alignment vertical="center"/>
    </xf>
    <xf numFmtId="4" fontId="3" fillId="0" borderId="6" xfId="0" applyNumberFormat="1" applyFont="1" applyBorder="1" applyAlignment="1">
      <alignment horizontal="center" vertical="center"/>
    </xf>
    <xf numFmtId="4" fontId="3" fillId="0" borderId="7" xfId="0" applyNumberFormat="1" applyFont="1" applyBorder="1" applyAlignment="1">
      <alignment horizontal="center" vertical="center"/>
    </xf>
    <xf numFmtId="4" fontId="0" fillId="0" borderId="9" xfId="0" applyNumberFormat="1" applyBorder="1" applyAlignment="1">
      <alignment horizontal="center" vertical="center"/>
    </xf>
    <xf numFmtId="4" fontId="0" fillId="0" borderId="0" xfId="0" applyNumberFormat="1" applyBorder="1" applyAlignment="1">
      <alignment horizontal="center" vertical="center"/>
    </xf>
    <xf numFmtId="4" fontId="0" fillId="0" borderId="8" xfId="0" applyNumberFormat="1" applyBorder="1" applyAlignment="1">
      <alignment horizontal="center" vertical="center"/>
    </xf>
    <xf numFmtId="0" fontId="2" fillId="0" borderId="18" xfId="0" applyFont="1" applyBorder="1" applyAlignment="1">
      <alignment horizontal="center" vertical="center" wrapText="1"/>
    </xf>
    <xf numFmtId="0" fontId="82" fillId="2" borderId="25" xfId="0" applyFon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cellXfs>
  <cellStyles count="1">
    <cellStyle name="Normale" xfId="0" builtinId="0"/>
  </cellStyles>
  <dxfs count="5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ndense val="0"/>
        <extend val="0"/>
        <color indexed="8"/>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colors>
    <mruColors>
      <color rgb="FF302286"/>
      <color rgb="FF412EB4"/>
      <color rgb="FF4A35CB"/>
      <color rgb="FF4934CA"/>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
    <tabColor rgb="FFFFC000"/>
  </sheetPr>
  <dimension ref="B1:AI25"/>
  <sheetViews>
    <sheetView tabSelected="1" workbookViewId="0">
      <selection activeCell="H16" sqref="H16:S16"/>
    </sheetView>
  </sheetViews>
  <sheetFormatPr defaultRowHeight="15"/>
  <cols>
    <col min="1" max="152" width="2.33203125" customWidth="1"/>
  </cols>
  <sheetData>
    <row r="1" spans="2:35" ht="27">
      <c r="B1" s="51" t="s">
        <v>18</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2:35" ht="19.5">
      <c r="B2" s="19" t="s">
        <v>212</v>
      </c>
      <c r="C2" s="19"/>
      <c r="D2" s="19"/>
      <c r="E2" s="19"/>
      <c r="F2" s="19"/>
      <c r="G2" s="19"/>
      <c r="H2" s="19"/>
      <c r="I2" s="19"/>
      <c r="J2" s="19"/>
      <c r="K2" s="20"/>
      <c r="L2" s="20"/>
      <c r="M2" s="21"/>
      <c r="N2" s="21"/>
      <c r="O2" s="21"/>
      <c r="P2" s="21"/>
      <c r="Q2" s="21"/>
      <c r="R2" s="21"/>
      <c r="S2" s="21"/>
      <c r="T2" s="21"/>
      <c r="U2" s="21"/>
      <c r="V2" s="21"/>
      <c r="W2" s="21"/>
      <c r="X2" s="21"/>
      <c r="Y2" s="21"/>
      <c r="Z2" s="21"/>
      <c r="AA2" s="21"/>
      <c r="AB2" s="21"/>
      <c r="AC2" s="21"/>
      <c r="AD2" s="21"/>
      <c r="AE2" s="21"/>
      <c r="AF2" s="21"/>
      <c r="AG2" s="21"/>
      <c r="AH2" s="21"/>
      <c r="AI2" s="22"/>
    </row>
    <row r="3" spans="2:35" ht="27.75">
      <c r="B3" s="23" t="s">
        <v>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5"/>
    </row>
    <row r="4" spans="2:35" ht="30">
      <c r="B4" s="1"/>
      <c r="C4" s="1"/>
      <c r="D4" s="1"/>
      <c r="E4" s="1"/>
      <c r="F4" s="1"/>
      <c r="G4" s="1"/>
      <c r="H4" s="1"/>
      <c r="I4" s="1"/>
      <c r="J4" s="1"/>
      <c r="K4" s="1"/>
      <c r="L4" s="38">
        <v>100</v>
      </c>
      <c r="M4" s="39"/>
      <c r="N4" s="40"/>
      <c r="O4" s="40"/>
      <c r="P4" s="40"/>
      <c r="Q4" s="40"/>
      <c r="R4" s="40"/>
      <c r="S4" s="40"/>
      <c r="T4" s="40"/>
      <c r="U4" s="40"/>
      <c r="V4" s="40"/>
      <c r="W4" s="40"/>
      <c r="X4" s="40"/>
      <c r="Y4" s="41"/>
      <c r="Z4" s="1"/>
      <c r="AA4" s="1"/>
      <c r="AB4" s="1"/>
      <c r="AC4" s="1"/>
      <c r="AD4" s="1"/>
      <c r="AE4" s="1"/>
      <c r="AF4" s="1"/>
      <c r="AG4" s="1"/>
      <c r="AH4" s="1"/>
      <c r="AI4" s="1"/>
    </row>
    <row r="5" spans="2:35" ht="31.5">
      <c r="B5" s="26" t="s">
        <v>1</v>
      </c>
      <c r="C5" s="27"/>
      <c r="D5" s="27"/>
      <c r="E5" s="27"/>
      <c r="F5" s="27"/>
      <c r="G5" s="28"/>
      <c r="H5" s="29">
        <v>8.8000000000000007</v>
      </c>
      <c r="I5" s="30"/>
      <c r="J5" s="30"/>
      <c r="K5" s="30"/>
      <c r="L5" s="30"/>
      <c r="M5" s="31"/>
      <c r="N5" s="42">
        <f>ROUND(H5+AD5,2)</f>
        <v>9.15</v>
      </c>
      <c r="O5" s="40"/>
      <c r="P5" s="40"/>
      <c r="Q5" s="40"/>
      <c r="R5" s="40"/>
      <c r="S5" s="40"/>
      <c r="T5" s="40"/>
      <c r="U5" s="40"/>
      <c r="V5" s="40"/>
      <c r="W5" s="41"/>
      <c r="X5" s="26" t="s">
        <v>2</v>
      </c>
      <c r="Y5" s="27"/>
      <c r="Z5" s="27"/>
      <c r="AA5" s="27"/>
      <c r="AB5" s="27"/>
      <c r="AC5" s="28"/>
      <c r="AD5" s="29">
        <v>0.35</v>
      </c>
      <c r="AE5" s="30"/>
      <c r="AF5" s="30"/>
      <c r="AG5" s="30"/>
      <c r="AH5" s="30"/>
      <c r="AI5" s="31"/>
    </row>
    <row r="6" spans="2:35" ht="31.5">
      <c r="B6" s="43">
        <v>8.7999999999999995E-2</v>
      </c>
      <c r="C6" s="43"/>
      <c r="D6" s="43"/>
      <c r="E6" s="43"/>
      <c r="F6" s="43"/>
      <c r="G6" s="43"/>
      <c r="H6" s="43"/>
      <c r="I6" s="43"/>
      <c r="J6" s="43"/>
      <c r="K6" s="43"/>
      <c r="L6" s="43"/>
      <c r="M6" s="43"/>
      <c r="N6" s="47">
        <f>ROUND(L4-N5,2)</f>
        <v>90.85</v>
      </c>
      <c r="O6" s="47"/>
      <c r="P6" s="47"/>
      <c r="Q6" s="47"/>
      <c r="R6" s="47"/>
      <c r="S6" s="47"/>
      <c r="T6" s="47"/>
      <c r="U6" s="47"/>
      <c r="V6" s="47"/>
      <c r="W6" s="47"/>
      <c r="X6" s="43">
        <v>3.5000000000000001E-3</v>
      </c>
      <c r="Y6" s="43"/>
      <c r="Z6" s="43"/>
      <c r="AA6" s="43"/>
      <c r="AB6" s="43"/>
      <c r="AC6" s="43"/>
      <c r="AD6" s="43"/>
      <c r="AE6" s="43"/>
      <c r="AF6" s="43"/>
      <c r="AG6" s="43"/>
      <c r="AH6" s="43"/>
      <c r="AI6" s="43"/>
    </row>
    <row r="7" spans="2:3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27.75">
      <c r="B8" s="23" t="s">
        <v>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5"/>
    </row>
    <row r="9" spans="2:35" ht="31.5">
      <c r="B9" s="26" t="s">
        <v>1</v>
      </c>
      <c r="C9" s="27"/>
      <c r="D9" s="27"/>
      <c r="E9" s="27"/>
      <c r="F9" s="27"/>
      <c r="G9" s="28"/>
      <c r="H9" s="29">
        <v>24.2</v>
      </c>
      <c r="I9" s="30"/>
      <c r="J9" s="30"/>
      <c r="K9" s="30"/>
      <c r="L9" s="30"/>
      <c r="M9" s="31"/>
      <c r="N9" s="42">
        <f>ROUND(H9+AD9+100,2)</f>
        <v>132.69999999999999</v>
      </c>
      <c r="O9" s="40"/>
      <c r="P9" s="40"/>
      <c r="Q9" s="40"/>
      <c r="R9" s="40"/>
      <c r="S9" s="40"/>
      <c r="T9" s="40"/>
      <c r="U9" s="40"/>
      <c r="V9" s="40"/>
      <c r="W9" s="41"/>
      <c r="X9" s="26" t="s">
        <v>4</v>
      </c>
      <c r="Y9" s="27"/>
      <c r="Z9" s="27"/>
      <c r="AA9" s="27"/>
      <c r="AB9" s="27"/>
      <c r="AC9" s="28"/>
      <c r="AD9" s="29">
        <v>8.5</v>
      </c>
      <c r="AE9" s="30"/>
      <c r="AF9" s="30"/>
      <c r="AG9" s="30"/>
      <c r="AH9" s="30"/>
      <c r="AI9" s="31"/>
    </row>
    <row r="10" spans="2:35" ht="31.5">
      <c r="B10" s="43">
        <v>0.24199999999999999</v>
      </c>
      <c r="C10" s="43"/>
      <c r="D10" s="43"/>
      <c r="E10" s="43"/>
      <c r="F10" s="43"/>
      <c r="G10" s="43"/>
      <c r="H10" s="43"/>
      <c r="I10" s="43"/>
      <c r="J10" s="43"/>
      <c r="K10" s="43"/>
      <c r="L10" s="43"/>
      <c r="M10" s="43"/>
      <c r="N10" s="44">
        <f>ROUND(N9/100,3)</f>
        <v>1.327</v>
      </c>
      <c r="O10" s="45"/>
      <c r="P10" s="45"/>
      <c r="Q10" s="45"/>
      <c r="R10" s="45"/>
      <c r="S10" s="45"/>
      <c r="T10" s="45"/>
      <c r="U10" s="45"/>
      <c r="V10" s="45"/>
      <c r="W10" s="46"/>
      <c r="X10" s="43">
        <v>8.7999999999999995E-2</v>
      </c>
      <c r="Y10" s="43"/>
      <c r="Z10" s="43"/>
      <c r="AA10" s="43"/>
      <c r="AB10" s="43"/>
      <c r="AC10" s="43"/>
      <c r="AD10" s="43"/>
      <c r="AE10" s="43"/>
      <c r="AF10" s="43"/>
      <c r="AG10" s="43"/>
      <c r="AH10" s="43"/>
      <c r="AI10" s="43"/>
    </row>
    <row r="11" spans="2:3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30">
      <c r="B12" s="1"/>
      <c r="C12" s="1"/>
      <c r="D12" s="1"/>
      <c r="E12" s="1"/>
      <c r="F12" s="1"/>
      <c r="G12" s="1"/>
      <c r="H12" s="32" t="s">
        <v>7</v>
      </c>
      <c r="I12" s="33"/>
      <c r="J12" s="33"/>
      <c r="K12" s="33"/>
      <c r="L12" s="33"/>
      <c r="M12" s="33"/>
      <c r="N12" s="33"/>
      <c r="O12" s="33"/>
      <c r="P12" s="33"/>
      <c r="Q12" s="33"/>
      <c r="R12" s="33"/>
      <c r="S12" s="34"/>
      <c r="T12" s="35" t="s">
        <v>250</v>
      </c>
      <c r="U12" s="36"/>
      <c r="V12" s="36"/>
      <c r="W12" s="36"/>
      <c r="X12" s="36"/>
      <c r="Y12" s="36"/>
      <c r="Z12" s="36"/>
      <c r="AA12" s="36"/>
      <c r="AB12" s="36"/>
      <c r="AC12" s="37"/>
      <c r="AD12" s="1"/>
      <c r="AE12" s="1"/>
      <c r="AF12" s="1"/>
      <c r="AG12" s="1"/>
      <c r="AH12" s="1"/>
      <c r="AI12" s="1"/>
    </row>
    <row r="13" spans="2:35" ht="30">
      <c r="B13" s="1"/>
      <c r="C13" s="1"/>
      <c r="D13" s="1"/>
      <c r="E13" s="1"/>
      <c r="F13" s="1"/>
      <c r="G13" s="1"/>
      <c r="H13" s="32" t="s">
        <v>5</v>
      </c>
      <c r="I13" s="33"/>
      <c r="J13" s="33"/>
      <c r="K13" s="33"/>
      <c r="L13" s="33"/>
      <c r="M13" s="33"/>
      <c r="N13" s="33"/>
      <c r="O13" s="33"/>
      <c r="P13" s="33"/>
      <c r="Q13" s="33"/>
      <c r="R13" s="33"/>
      <c r="S13" s="34"/>
      <c r="T13" s="35" t="s">
        <v>8</v>
      </c>
      <c r="U13" s="36"/>
      <c r="V13" s="36"/>
      <c r="W13" s="36"/>
      <c r="X13" s="36"/>
      <c r="Y13" s="36"/>
      <c r="Z13" s="36"/>
      <c r="AA13" s="36"/>
      <c r="AB13" s="36"/>
      <c r="AC13" s="37"/>
      <c r="AD13" s="1"/>
      <c r="AE13" s="1"/>
      <c r="AF13" s="1"/>
      <c r="AG13" s="1"/>
      <c r="AH13" s="1"/>
      <c r="AI13" s="1"/>
    </row>
    <row r="14" spans="2:35" ht="30">
      <c r="B14" s="1"/>
      <c r="C14" s="1"/>
      <c r="D14" s="1"/>
      <c r="E14" s="1"/>
      <c r="F14" s="1"/>
      <c r="G14" s="1"/>
      <c r="H14" s="32" t="s">
        <v>9</v>
      </c>
      <c r="I14" s="33"/>
      <c r="J14" s="33"/>
      <c r="K14" s="33"/>
      <c r="L14" s="33"/>
      <c r="M14" s="33"/>
      <c r="N14" s="33"/>
      <c r="O14" s="33"/>
      <c r="P14" s="33"/>
      <c r="Q14" s="33"/>
      <c r="R14" s="33"/>
      <c r="S14" s="34"/>
      <c r="T14" s="35" t="s">
        <v>6</v>
      </c>
      <c r="U14" s="36"/>
      <c r="V14" s="36"/>
      <c r="W14" s="36"/>
      <c r="X14" s="36"/>
      <c r="Y14" s="36"/>
      <c r="Z14" s="36"/>
      <c r="AA14" s="36"/>
      <c r="AB14" s="36"/>
      <c r="AC14" s="37"/>
      <c r="AD14" s="1"/>
      <c r="AE14" s="1"/>
      <c r="AF14" s="1"/>
      <c r="AG14" s="1"/>
      <c r="AH14" s="1"/>
      <c r="AI14" s="1"/>
    </row>
    <row r="15" spans="2:3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30">
      <c r="B16" s="1"/>
      <c r="C16" s="1"/>
      <c r="D16" s="1"/>
      <c r="E16" s="1"/>
      <c r="F16" s="1"/>
      <c r="G16" s="1"/>
      <c r="H16" s="32" t="s">
        <v>10</v>
      </c>
      <c r="I16" s="33"/>
      <c r="J16" s="33"/>
      <c r="K16" s="33"/>
      <c r="L16" s="33"/>
      <c r="M16" s="33"/>
      <c r="N16" s="33"/>
      <c r="O16" s="33"/>
      <c r="P16" s="33"/>
      <c r="Q16" s="33"/>
      <c r="R16" s="33"/>
      <c r="S16" s="34"/>
      <c r="T16" s="48">
        <v>2016</v>
      </c>
      <c r="U16" s="49"/>
      <c r="V16" s="49"/>
      <c r="W16" s="49"/>
      <c r="X16" s="49"/>
      <c r="Y16" s="49"/>
      <c r="Z16" s="49"/>
      <c r="AA16" s="49"/>
      <c r="AB16" s="49"/>
      <c r="AC16" s="50"/>
      <c r="AD16" s="1"/>
      <c r="AE16" s="1"/>
      <c r="AF16" s="1"/>
      <c r="AG16" s="1"/>
      <c r="AH16" s="1"/>
      <c r="AI16" s="1"/>
    </row>
    <row r="17" spans="2:35" ht="30">
      <c r="B17" s="1"/>
      <c r="C17" s="1"/>
      <c r="D17" s="1"/>
      <c r="E17" s="1"/>
      <c r="F17" s="1"/>
      <c r="G17" s="1"/>
      <c r="H17" s="32" t="s">
        <v>11</v>
      </c>
      <c r="I17" s="57"/>
      <c r="J17" s="57"/>
      <c r="K17" s="57"/>
      <c r="L17" s="57"/>
      <c r="M17" s="57"/>
      <c r="N17" s="57"/>
      <c r="O17" s="57"/>
      <c r="P17" s="57"/>
      <c r="Q17" s="57"/>
      <c r="R17" s="57"/>
      <c r="S17" s="58"/>
      <c r="T17" s="48">
        <v>2015</v>
      </c>
      <c r="U17" s="49"/>
      <c r="V17" s="49"/>
      <c r="W17" s="49"/>
      <c r="X17" s="49"/>
      <c r="Y17" s="49"/>
      <c r="Z17" s="49"/>
      <c r="AA17" s="49"/>
      <c r="AB17" s="49"/>
      <c r="AC17" s="50"/>
      <c r="AD17" s="1"/>
      <c r="AE17" s="1"/>
      <c r="AF17" s="1"/>
      <c r="AG17" s="1"/>
      <c r="AH17" s="1"/>
      <c r="AI17" s="1"/>
    </row>
    <row r="18" spans="2:35" ht="30" customHeight="1">
      <c r="B18" s="1"/>
      <c r="C18" s="1"/>
      <c r="D18" s="1"/>
      <c r="E18" s="1"/>
      <c r="F18" s="1"/>
      <c r="G18" s="1"/>
      <c r="H18" s="32" t="s">
        <v>12</v>
      </c>
      <c r="I18" s="33"/>
      <c r="J18" s="33"/>
      <c r="K18" s="33"/>
      <c r="L18" s="33"/>
      <c r="M18" s="33"/>
      <c r="N18" s="33"/>
      <c r="O18" s="33"/>
      <c r="P18" s="33"/>
      <c r="Q18" s="33"/>
      <c r="R18" s="33"/>
      <c r="S18" s="34"/>
      <c r="T18" s="48">
        <v>2014</v>
      </c>
      <c r="U18" s="49"/>
      <c r="V18" s="49"/>
      <c r="W18" s="49"/>
      <c r="X18" s="49"/>
      <c r="Y18" s="49"/>
      <c r="Z18" s="49"/>
      <c r="AA18" s="49"/>
      <c r="AB18" s="49"/>
      <c r="AC18" s="50"/>
      <c r="AD18" s="1"/>
      <c r="AE18" s="1"/>
      <c r="AF18" s="1"/>
      <c r="AG18" s="1"/>
      <c r="AH18" s="1"/>
      <c r="AI18" s="1"/>
    </row>
    <row r="19" spans="2:3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30" customHeight="1">
      <c r="B20" s="1"/>
      <c r="C20" s="1"/>
      <c r="D20" s="1"/>
      <c r="E20" s="1"/>
      <c r="F20" s="1"/>
      <c r="G20" s="1"/>
      <c r="H20" s="32" t="s">
        <v>13</v>
      </c>
      <c r="I20" s="33"/>
      <c r="J20" s="33"/>
      <c r="K20" s="33"/>
      <c r="L20" s="33"/>
      <c r="M20" s="33"/>
      <c r="N20" s="33"/>
      <c r="O20" s="33"/>
      <c r="P20" s="33"/>
      <c r="Q20" s="33"/>
      <c r="R20" s="33"/>
      <c r="S20" s="34"/>
      <c r="T20" s="54">
        <v>50</v>
      </c>
      <c r="U20" s="55"/>
      <c r="V20" s="55"/>
      <c r="W20" s="55"/>
      <c r="X20" s="55"/>
      <c r="Y20" s="55"/>
      <c r="Z20" s="55"/>
      <c r="AA20" s="55"/>
      <c r="AB20" s="55"/>
      <c r="AC20" s="56"/>
      <c r="AD20" s="1"/>
      <c r="AE20" s="1"/>
      <c r="AF20" s="1"/>
      <c r="AG20" s="1"/>
      <c r="AH20" s="1"/>
      <c r="AI20" s="1"/>
    </row>
    <row r="21" spans="2:35" ht="30" customHeight="1">
      <c r="B21" s="1"/>
      <c r="C21" s="1"/>
      <c r="D21" s="1"/>
      <c r="E21" s="1"/>
      <c r="F21" s="1"/>
      <c r="G21" s="1"/>
      <c r="H21" s="32" t="s">
        <v>14</v>
      </c>
      <c r="I21" s="33"/>
      <c r="J21" s="33"/>
      <c r="K21" s="33"/>
      <c r="L21" s="33"/>
      <c r="M21" s="33"/>
      <c r="N21" s="33"/>
      <c r="O21" s="33"/>
      <c r="P21" s="33"/>
      <c r="Q21" s="33"/>
      <c r="R21" s="33"/>
      <c r="S21" s="34"/>
      <c r="T21" s="54">
        <v>35</v>
      </c>
      <c r="U21" s="55"/>
      <c r="V21" s="55"/>
      <c r="W21" s="55"/>
      <c r="X21" s="55"/>
      <c r="Y21" s="55"/>
      <c r="Z21" s="55"/>
      <c r="AA21" s="55"/>
      <c r="AB21" s="55"/>
      <c r="AC21" s="56"/>
      <c r="AD21" s="1"/>
      <c r="AE21" s="1"/>
      <c r="AF21" s="1"/>
      <c r="AG21" s="1"/>
      <c r="AH21" s="1"/>
      <c r="AI21" s="1"/>
    </row>
    <row r="22" spans="2:35" ht="30" customHeight="1">
      <c r="B22" s="1"/>
      <c r="C22" s="1"/>
      <c r="D22" s="1"/>
      <c r="E22" s="1"/>
      <c r="F22" s="1"/>
      <c r="G22" s="1"/>
      <c r="H22" s="32" t="s">
        <v>15</v>
      </c>
      <c r="I22" s="33"/>
      <c r="J22" s="33"/>
      <c r="K22" s="33"/>
      <c r="L22" s="33"/>
      <c r="M22" s="33"/>
      <c r="N22" s="33"/>
      <c r="O22" s="33"/>
      <c r="P22" s="33"/>
      <c r="Q22" s="33"/>
      <c r="R22" s="33"/>
      <c r="S22" s="34"/>
      <c r="T22" s="54">
        <v>17.5</v>
      </c>
      <c r="U22" s="55"/>
      <c r="V22" s="55"/>
      <c r="W22" s="55"/>
      <c r="X22" s="55"/>
      <c r="Y22" s="55"/>
      <c r="Z22" s="55"/>
      <c r="AA22" s="55"/>
      <c r="AB22" s="55"/>
      <c r="AC22" s="56"/>
      <c r="AD22" s="1"/>
      <c r="AE22" s="1"/>
      <c r="AF22" s="1"/>
      <c r="AG22" s="1"/>
      <c r="AH22" s="1"/>
      <c r="AI22" s="1"/>
    </row>
    <row r="23" spans="2:35" ht="30" customHeight="1">
      <c r="B23" s="1"/>
      <c r="C23" s="1"/>
      <c r="D23" s="1"/>
      <c r="E23" s="1"/>
      <c r="F23" s="1"/>
      <c r="G23" s="1"/>
      <c r="H23" s="32" t="s">
        <v>16</v>
      </c>
      <c r="I23" s="33"/>
      <c r="J23" s="33"/>
      <c r="K23" s="33"/>
      <c r="L23" s="33"/>
      <c r="M23" s="33"/>
      <c r="N23" s="33"/>
      <c r="O23" s="33"/>
      <c r="P23" s="33"/>
      <c r="Q23" s="33"/>
      <c r="R23" s="33"/>
      <c r="S23" s="34"/>
      <c r="T23" s="54">
        <v>14.5</v>
      </c>
      <c r="U23" s="55"/>
      <c r="V23" s="55"/>
      <c r="W23" s="55"/>
      <c r="X23" s="55"/>
      <c r="Y23" s="55"/>
      <c r="Z23" s="55"/>
      <c r="AA23" s="55"/>
      <c r="AB23" s="55"/>
      <c r="AC23" s="56"/>
      <c r="AD23" s="1"/>
      <c r="AE23" s="1"/>
      <c r="AF23" s="1"/>
      <c r="AG23" s="1"/>
      <c r="AH23" s="1"/>
      <c r="AI23" s="1"/>
    </row>
    <row r="24" spans="2:35" ht="30" customHeight="1">
      <c r="B24" s="1"/>
      <c r="C24" s="1"/>
      <c r="D24" s="1"/>
      <c r="E24" s="1"/>
      <c r="F24" s="1"/>
      <c r="G24" s="1"/>
      <c r="H24" s="32" t="s">
        <v>17</v>
      </c>
      <c r="I24" s="33"/>
      <c r="J24" s="33"/>
      <c r="K24" s="33"/>
      <c r="L24" s="33"/>
      <c r="M24" s="33"/>
      <c r="N24" s="33"/>
      <c r="O24" s="33"/>
      <c r="P24" s="33"/>
      <c r="Q24" s="33"/>
      <c r="R24" s="33"/>
      <c r="S24" s="34"/>
      <c r="T24" s="54">
        <v>12.5</v>
      </c>
      <c r="U24" s="55"/>
      <c r="V24" s="55"/>
      <c r="W24" s="55"/>
      <c r="X24" s="55"/>
      <c r="Y24" s="55"/>
      <c r="Z24" s="55"/>
      <c r="AA24" s="55"/>
      <c r="AB24" s="55"/>
      <c r="AC24" s="56"/>
      <c r="AD24" s="1"/>
      <c r="AE24" s="1"/>
      <c r="AF24" s="1"/>
      <c r="AG24" s="1"/>
      <c r="AH24" s="1"/>
      <c r="AI24" s="1"/>
    </row>
    <row r="25" spans="2:3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sheetData>
  <mergeCells count="43">
    <mergeCell ref="B1:AI1"/>
    <mergeCell ref="H23:S23"/>
    <mergeCell ref="T23:AC23"/>
    <mergeCell ref="H24:S24"/>
    <mergeCell ref="T24:AC24"/>
    <mergeCell ref="H20:S20"/>
    <mergeCell ref="T20:AC20"/>
    <mergeCell ref="H21:S21"/>
    <mergeCell ref="T21:AC21"/>
    <mergeCell ref="H22:S22"/>
    <mergeCell ref="T22:AC22"/>
    <mergeCell ref="H16:S16"/>
    <mergeCell ref="T16:AC16"/>
    <mergeCell ref="H17:S17"/>
    <mergeCell ref="T17:AC17"/>
    <mergeCell ref="H18:S18"/>
    <mergeCell ref="T18:AC18"/>
    <mergeCell ref="T13:AC13"/>
    <mergeCell ref="H13:S13"/>
    <mergeCell ref="H14:S14"/>
    <mergeCell ref="T14:AC14"/>
    <mergeCell ref="H12:S12"/>
    <mergeCell ref="T12:AC12"/>
    <mergeCell ref="B3:AI3"/>
    <mergeCell ref="L4:Y4"/>
    <mergeCell ref="B5:G5"/>
    <mergeCell ref="H5:M5"/>
    <mergeCell ref="X5:AC5"/>
    <mergeCell ref="AD5:AI5"/>
    <mergeCell ref="N5:W5"/>
    <mergeCell ref="B10:M10"/>
    <mergeCell ref="X10:AI10"/>
    <mergeCell ref="N9:W9"/>
    <mergeCell ref="N10:W10"/>
    <mergeCell ref="N6:W6"/>
    <mergeCell ref="B6:M6"/>
    <mergeCell ref="X6:AI6"/>
    <mergeCell ref="B2:AI2"/>
    <mergeCell ref="B8:AI8"/>
    <mergeCell ref="B9:G9"/>
    <mergeCell ref="H9:M9"/>
    <mergeCell ref="X9:AC9"/>
    <mergeCell ref="AD9:AI9"/>
  </mergeCells>
  <printOptions horizontalCentered="1"/>
  <pageMargins left="0.19685039370078741" right="0.19685039370078741" top="0.74803149606299213" bottom="0.19685039370078741" header="0.31496062992125984" footer="0.31496062992125984"/>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sheetPr>
    <tabColor rgb="FFFFFF00"/>
  </sheetPr>
  <dimension ref="C1:BH18"/>
  <sheetViews>
    <sheetView workbookViewId="0">
      <selection activeCell="D13" sqref="D13:M13"/>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610" t="s">
        <v>211</v>
      </c>
      <c r="D3" s="611"/>
      <c r="E3" s="611"/>
      <c r="F3" s="611"/>
      <c r="G3" s="611"/>
      <c r="H3" s="611"/>
      <c r="I3" s="611"/>
      <c r="J3" s="611"/>
      <c r="K3" s="612"/>
      <c r="L3" s="532">
        <v>4</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4" priority="2" operator="notEqual">
      <formula>"X"</formula>
    </cfRule>
  </conditionalFormatting>
  <conditionalFormatting sqref="D7:F9 D11:F12">
    <cfRule type="cellIs" dxfId="33"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sheetPr>
    <tabColor rgb="FFFFFF00"/>
  </sheetPr>
  <dimension ref="C1:BH18"/>
  <sheetViews>
    <sheetView workbookViewId="0">
      <selection activeCell="F22" sqref="F22"/>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5</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2" priority="2" operator="notEqual">
      <formula>"X"</formula>
    </cfRule>
  </conditionalFormatting>
  <conditionalFormatting sqref="D7:F9 D11:F12">
    <cfRule type="cellIs" dxfId="31"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sheetPr>
    <tabColor rgb="FFFFFF00"/>
  </sheetPr>
  <dimension ref="C1:BH18"/>
  <sheetViews>
    <sheetView workbookViewId="0">
      <selection activeCell="G22" sqref="G22"/>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6</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0" priority="2" operator="notEqual">
      <formula>"X"</formula>
    </cfRule>
  </conditionalFormatting>
  <conditionalFormatting sqref="D7:F9 D11:F12">
    <cfRule type="cellIs" dxfId="29"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sheetPr>
    <tabColor rgb="FFFFFF00"/>
  </sheetPr>
  <dimension ref="C1:BH18"/>
  <sheetViews>
    <sheetView workbookViewId="0">
      <selection activeCell="G20" sqref="G20"/>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7</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8" priority="2" operator="notEqual">
      <formula>"X"</formula>
    </cfRule>
  </conditionalFormatting>
  <conditionalFormatting sqref="D7:F9 D11:F12">
    <cfRule type="cellIs" dxfId="27"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sheetPr>
    <tabColor rgb="FFFFFF00"/>
  </sheetPr>
  <dimension ref="C1:BH18"/>
  <sheetViews>
    <sheetView workbookViewId="0">
      <selection activeCell="D13" sqref="D13:M13"/>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8</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6" priority="2" operator="notEqual">
      <formula>"X"</formula>
    </cfRule>
  </conditionalFormatting>
  <conditionalFormatting sqref="D7:F9 D11:F12">
    <cfRule type="cellIs" dxfId="25"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sheetPr>
    <tabColor rgb="FFFFFF00"/>
  </sheetPr>
  <dimension ref="C1:BH18"/>
  <sheetViews>
    <sheetView workbookViewId="0">
      <selection activeCell="F20" sqref="F20"/>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9</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4" priority="2" operator="notEqual">
      <formula>"X"</formula>
    </cfRule>
  </conditionalFormatting>
  <conditionalFormatting sqref="D7:F9 D11:F12">
    <cfRule type="cellIs" dxfId="23"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sheetPr>
    <tabColor rgb="FFFFFF00"/>
  </sheetPr>
  <dimension ref="C1:BH18"/>
  <sheetViews>
    <sheetView workbookViewId="0">
      <selection activeCell="I21" sqref="I21"/>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10</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2" priority="2" operator="notEqual">
      <formula>"X"</formula>
    </cfRule>
  </conditionalFormatting>
  <conditionalFormatting sqref="D7:F9 D11:F12">
    <cfRule type="cellIs" dxfId="21"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7.xml><?xml version="1.0" encoding="utf-8"?>
<worksheet xmlns="http://schemas.openxmlformats.org/spreadsheetml/2006/main" xmlns:r="http://schemas.openxmlformats.org/officeDocument/2006/relationships">
  <sheetPr>
    <tabColor rgb="FFFFFF00"/>
  </sheetPr>
  <dimension ref="C1:BH18"/>
  <sheetViews>
    <sheetView workbookViewId="0">
      <selection activeCell="F27" sqref="F27"/>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11</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0" priority="2" operator="notEqual">
      <formula>"X"</formula>
    </cfRule>
  </conditionalFormatting>
  <conditionalFormatting sqref="D7:F9 D11:F12">
    <cfRule type="cellIs" dxfId="19"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8.xml><?xml version="1.0" encoding="utf-8"?>
<worksheet xmlns="http://schemas.openxmlformats.org/spreadsheetml/2006/main" xmlns:r="http://schemas.openxmlformats.org/officeDocument/2006/relationships">
  <sheetPr>
    <tabColor rgb="FFFFFF00"/>
  </sheetPr>
  <dimension ref="C1:BH18"/>
  <sheetViews>
    <sheetView workbookViewId="0">
      <selection activeCell="D20" sqref="D20"/>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12</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8" priority="2" operator="notEqual">
      <formula>"X"</formula>
    </cfRule>
  </conditionalFormatting>
  <conditionalFormatting sqref="D7:F9 D11:F12">
    <cfRule type="cellIs" dxfId="17"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9.xml><?xml version="1.0" encoding="utf-8"?>
<worksheet xmlns="http://schemas.openxmlformats.org/spreadsheetml/2006/main" xmlns:r="http://schemas.openxmlformats.org/officeDocument/2006/relationships">
  <sheetPr>
    <tabColor rgb="FFFFFF00"/>
  </sheetPr>
  <dimension ref="C1:BH18"/>
  <sheetViews>
    <sheetView workbookViewId="0">
      <selection activeCell="F22" sqref="F22"/>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13</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6" priority="2" operator="notEqual">
      <formula>"X"</formula>
    </cfRule>
  </conditionalFormatting>
  <conditionalFormatting sqref="D7:F9 D11:F12">
    <cfRule type="cellIs" dxfId="15"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tabColor theme="6" tint="-0.499984740745262"/>
  </sheetPr>
  <dimension ref="C1:AP152"/>
  <sheetViews>
    <sheetView workbookViewId="0">
      <selection activeCell="S154" sqref="S154"/>
    </sheetView>
  </sheetViews>
  <sheetFormatPr defaultRowHeight="15"/>
  <cols>
    <col min="1" max="12" width="2" customWidth="1"/>
    <col min="13" max="13" width="2.33203125" customWidth="1"/>
    <col min="14" max="16" width="2" customWidth="1"/>
    <col min="17" max="17" width="2.6640625" customWidth="1"/>
    <col min="18" max="25" width="2" customWidth="1"/>
    <col min="26" max="26" width="2.33203125" customWidth="1"/>
    <col min="27" max="39" width="2" customWidth="1"/>
    <col min="40" max="40" width="2.44140625" customWidth="1"/>
    <col min="41" max="112" width="2" customWidth="1"/>
  </cols>
  <sheetData>
    <row r="1" spans="3:40" ht="30.75" customHeight="1">
      <c r="C1" s="170">
        <f>Dati!T17</f>
        <v>2015</v>
      </c>
      <c r="D1" s="171"/>
      <c r="E1" s="171"/>
      <c r="F1" s="171"/>
      <c r="G1" s="171"/>
      <c r="H1" s="171"/>
      <c r="I1" s="171"/>
      <c r="J1" s="171"/>
      <c r="K1" s="172"/>
      <c r="L1" s="171" t="s">
        <v>19</v>
      </c>
      <c r="M1" s="171"/>
      <c r="N1" s="171"/>
      <c r="O1" s="171"/>
      <c r="P1" s="171"/>
      <c r="Q1" s="171"/>
      <c r="R1" s="171"/>
      <c r="S1" s="171"/>
      <c r="T1" s="171"/>
      <c r="U1" s="171"/>
      <c r="V1" s="171"/>
      <c r="W1" s="171"/>
      <c r="X1" s="171"/>
      <c r="Y1" s="171"/>
      <c r="Z1" s="171"/>
      <c r="AA1" s="171"/>
      <c r="AB1" s="171"/>
      <c r="AC1" s="171"/>
      <c r="AD1" s="171"/>
      <c r="AE1" s="171"/>
      <c r="AF1" s="170">
        <f>Dati!T16</f>
        <v>2016</v>
      </c>
      <c r="AG1" s="171"/>
      <c r="AH1" s="171"/>
      <c r="AI1" s="171"/>
      <c r="AJ1" s="171"/>
      <c r="AK1" s="171"/>
      <c r="AL1" s="171"/>
      <c r="AM1" s="171"/>
      <c r="AN1" s="172"/>
    </row>
    <row r="2" spans="3:40" ht="18">
      <c r="C2" s="173"/>
      <c r="D2" s="174"/>
      <c r="E2" s="174"/>
      <c r="F2" s="174"/>
      <c r="G2" s="174"/>
      <c r="H2" s="174"/>
      <c r="I2" s="174"/>
      <c r="J2" s="174"/>
      <c r="K2" s="175"/>
      <c r="L2" s="90" t="s">
        <v>20</v>
      </c>
      <c r="M2" s="91"/>
      <c r="N2" s="91"/>
      <c r="O2" s="91"/>
      <c r="P2" s="91"/>
      <c r="Q2" s="91"/>
      <c r="R2" s="91"/>
      <c r="S2" s="91"/>
      <c r="T2" s="91"/>
      <c r="U2" s="91"/>
      <c r="V2" s="91"/>
      <c r="W2" s="91"/>
      <c r="X2" s="91"/>
      <c r="Y2" s="91"/>
      <c r="Z2" s="91"/>
      <c r="AA2" s="91"/>
      <c r="AB2" s="91"/>
      <c r="AC2" s="91"/>
      <c r="AD2" s="91"/>
      <c r="AE2" s="92"/>
      <c r="AF2" s="176"/>
      <c r="AG2" s="176"/>
      <c r="AH2" s="176"/>
      <c r="AI2" s="176"/>
      <c r="AJ2" s="176"/>
      <c r="AK2" s="176"/>
      <c r="AL2" s="176"/>
      <c r="AM2" s="176"/>
      <c r="AN2" s="177"/>
    </row>
    <row r="3" spans="3:40" ht="19.5">
      <c r="C3" s="180">
        <f>ROUND(Dati!L4,3)</f>
        <v>100</v>
      </c>
      <c r="D3" s="180"/>
      <c r="E3" s="180"/>
      <c r="F3" s="180"/>
      <c r="G3" s="180"/>
      <c r="H3" s="180"/>
      <c r="I3" s="181"/>
      <c r="J3" s="181"/>
      <c r="K3" s="180">
        <f>ROUND(Dati!H9,3)</f>
        <v>24.2</v>
      </c>
      <c r="L3" s="180"/>
      <c r="M3" s="180"/>
      <c r="N3" s="180"/>
      <c r="O3" s="180"/>
      <c r="P3" s="180"/>
      <c r="Q3" s="181"/>
      <c r="R3" s="181"/>
      <c r="S3" s="180">
        <f>ROUND(Dati!AD9,3)</f>
        <v>8.5</v>
      </c>
      <c r="T3" s="180"/>
      <c r="U3" s="180"/>
      <c r="V3" s="180"/>
      <c r="W3" s="180"/>
      <c r="X3" s="180"/>
      <c r="Y3" s="181"/>
      <c r="Z3" s="181"/>
      <c r="AA3" s="180">
        <f>ROUND(Dati!N9,3)</f>
        <v>132.69999999999999</v>
      </c>
      <c r="AB3" s="180"/>
      <c r="AC3" s="180"/>
      <c r="AD3" s="180"/>
      <c r="AE3" s="180"/>
      <c r="AF3" s="180"/>
      <c r="AG3" s="181"/>
      <c r="AH3" s="181"/>
      <c r="AI3" s="180">
        <f>ROUND(Dati!N10,3)</f>
        <v>1.327</v>
      </c>
      <c r="AJ3" s="180"/>
      <c r="AK3" s="180"/>
      <c r="AL3" s="180"/>
      <c r="AM3" s="180"/>
      <c r="AN3" s="180"/>
    </row>
    <row r="4" spans="3:40" ht="9.9499999999999993" customHeight="1">
      <c r="C4" s="5"/>
      <c r="D4" s="5"/>
      <c r="E4" s="5"/>
      <c r="F4" s="5"/>
      <c r="G4" s="5"/>
      <c r="H4" s="5"/>
      <c r="I4" s="6"/>
      <c r="J4" s="6"/>
      <c r="K4" s="5"/>
      <c r="L4" s="5"/>
      <c r="M4" s="5"/>
      <c r="N4" s="5"/>
      <c r="O4" s="5"/>
      <c r="P4" s="5"/>
      <c r="Q4" s="6"/>
      <c r="R4" s="6"/>
      <c r="S4" s="5"/>
      <c r="T4" s="5"/>
      <c r="U4" s="5"/>
      <c r="V4" s="5"/>
      <c r="W4" s="5"/>
      <c r="X4" s="5"/>
      <c r="Y4" s="6"/>
      <c r="Z4" s="6"/>
      <c r="AA4" s="5"/>
      <c r="AB4" s="5"/>
      <c r="AC4" s="5"/>
      <c r="AD4" s="5"/>
      <c r="AE4" s="5"/>
      <c r="AF4" s="5"/>
      <c r="AG4" s="6"/>
      <c r="AH4" s="6"/>
      <c r="AI4" s="5"/>
      <c r="AJ4" s="5"/>
      <c r="AK4" s="5"/>
      <c r="AL4" s="5"/>
      <c r="AM4" s="5"/>
      <c r="AN4" s="5"/>
    </row>
    <row r="5" spans="3:40" ht="19.5">
      <c r="C5" s="182" t="s">
        <v>84</v>
      </c>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3:40">
      <c r="C6" s="119" t="s">
        <v>116</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row>
    <row r="7" spans="3:40">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row>
    <row r="8" spans="3:40" ht="21.75" customHeight="1">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row>
    <row r="9" spans="3:40" ht="23.25">
      <c r="C9" s="178" t="s">
        <v>85</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row>
    <row r="10" spans="3:40">
      <c r="C10" s="163" t="s">
        <v>117</v>
      </c>
      <c r="D10" s="163"/>
      <c r="E10" s="163"/>
      <c r="F10" s="163"/>
      <c r="G10" s="163"/>
      <c r="H10" s="163"/>
      <c r="I10" s="163"/>
      <c r="J10" s="163"/>
      <c r="K10" s="163"/>
      <c r="L10" s="163"/>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row>
    <row r="11" spans="3:40">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row>
    <row r="12" spans="3:4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row>
    <row r="13" spans="3:4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row>
    <row r="14" spans="3:4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row>
    <row r="15" spans="3:4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row>
    <row r="16" spans="3:40">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row>
    <row r="17" spans="3:40" ht="17.25" customHeight="1">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row>
    <row r="18" spans="3:40" ht="6.9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3:40">
      <c r="C19" s="165" t="s">
        <v>86</v>
      </c>
      <c r="D19" s="165"/>
      <c r="E19" s="165"/>
      <c r="F19" s="165"/>
      <c r="G19" s="165"/>
      <c r="H19" s="165"/>
      <c r="I19" s="165"/>
      <c r="J19" s="165"/>
      <c r="K19" s="165"/>
      <c r="L19" s="165"/>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row>
    <row r="20" spans="3:40">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row>
    <row r="21" spans="3:40" ht="20.25" customHeight="1">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row>
    <row r="22" spans="3:40" ht="33">
      <c r="C22" s="123" t="s">
        <v>87</v>
      </c>
      <c r="D22" s="124"/>
      <c r="E22" s="124"/>
      <c r="F22" s="124"/>
      <c r="G22" s="124"/>
      <c r="H22" s="124"/>
      <c r="I22" s="124"/>
      <c r="J22" s="124"/>
      <c r="K22" s="124"/>
      <c r="L22" s="124"/>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row>
    <row r="23" spans="3:40" ht="43.5" customHeight="1">
      <c r="C23" s="156" t="s">
        <v>88</v>
      </c>
      <c r="D23" s="157"/>
      <c r="E23" s="157"/>
      <c r="F23" s="158"/>
      <c r="G23" s="158"/>
      <c r="H23" s="158"/>
      <c r="I23" s="158"/>
      <c r="J23" s="158"/>
      <c r="K23" s="158"/>
      <c r="L23" s="158"/>
      <c r="M23" s="159" t="s">
        <v>89</v>
      </c>
      <c r="N23" s="160"/>
      <c r="O23" s="160"/>
      <c r="P23" s="160"/>
      <c r="Q23" s="160"/>
      <c r="R23" s="160"/>
      <c r="S23" s="160"/>
      <c r="T23" s="161"/>
      <c r="U23" s="161"/>
      <c r="V23" s="161"/>
      <c r="W23" s="161"/>
      <c r="X23" s="161"/>
      <c r="Y23" s="161"/>
      <c r="Z23" s="161"/>
      <c r="AA23" s="161"/>
      <c r="AB23" s="161"/>
      <c r="AC23" s="161"/>
      <c r="AD23" s="161"/>
      <c r="AE23" s="161"/>
      <c r="AF23" s="161"/>
      <c r="AG23" s="161"/>
      <c r="AH23" s="161"/>
      <c r="AI23" s="161"/>
      <c r="AJ23" s="161"/>
      <c r="AK23" s="161"/>
      <c r="AL23" s="161"/>
      <c r="AM23" s="161"/>
      <c r="AN23" s="162"/>
    </row>
    <row r="24" spans="3:40">
      <c r="C24" s="115" t="s">
        <v>90</v>
      </c>
      <c r="D24" s="115"/>
      <c r="E24" s="115"/>
      <c r="F24" s="115"/>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row>
    <row r="25" spans="3:40">
      <c r="C25" s="165"/>
      <c r="D25" s="165"/>
      <c r="E25" s="165"/>
      <c r="F25" s="165"/>
      <c r="G25" s="165"/>
      <c r="H25" s="165"/>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row>
    <row r="26" spans="3:40">
      <c r="C26" s="165"/>
      <c r="D26" s="165"/>
      <c r="E26" s="165"/>
      <c r="F26" s="165"/>
      <c r="G26" s="165"/>
      <c r="H26" s="165"/>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row>
    <row r="27" spans="3:40" ht="23.25" customHeight="1">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row>
    <row r="28" spans="3:40" ht="20.100000000000001" customHeight="1">
      <c r="C28" s="145" t="s">
        <v>91</v>
      </c>
      <c r="D28" s="146"/>
      <c r="E28" s="146"/>
      <c r="F28" s="146"/>
      <c r="G28" s="146"/>
      <c r="H28" s="146"/>
      <c r="I28" s="146"/>
      <c r="J28" s="146"/>
      <c r="K28" s="146"/>
      <c r="L28" s="146"/>
      <c r="M28" s="147"/>
      <c r="N28" s="71" t="s">
        <v>92</v>
      </c>
      <c r="O28" s="71"/>
      <c r="P28" s="72"/>
      <c r="Q28" s="72"/>
      <c r="R28" s="72"/>
      <c r="S28" s="72"/>
      <c r="T28" s="72"/>
      <c r="U28" s="72"/>
      <c r="V28" s="71" t="s">
        <v>93</v>
      </c>
      <c r="W28" s="71"/>
      <c r="X28" s="72"/>
      <c r="Y28" s="72"/>
      <c r="Z28" s="72"/>
      <c r="AA28" s="72"/>
      <c r="AB28" s="72"/>
      <c r="AC28" s="72"/>
      <c r="AD28" s="154" t="s">
        <v>94</v>
      </c>
      <c r="AE28" s="154"/>
      <c r="AF28" s="154"/>
      <c r="AG28" s="155"/>
      <c r="AH28" s="155"/>
      <c r="AI28" s="155"/>
      <c r="AJ28" s="155"/>
      <c r="AK28" s="155"/>
      <c r="AL28" s="155"/>
      <c r="AM28" s="155"/>
      <c r="AN28" s="155"/>
    </row>
    <row r="29" spans="3:40" ht="20.100000000000001" customHeight="1">
      <c r="C29" s="148"/>
      <c r="D29" s="149"/>
      <c r="E29" s="149"/>
      <c r="F29" s="149"/>
      <c r="G29" s="149"/>
      <c r="H29" s="149"/>
      <c r="I29" s="149"/>
      <c r="J29" s="149"/>
      <c r="K29" s="149"/>
      <c r="L29" s="149"/>
      <c r="M29" s="150"/>
      <c r="N29" s="166" t="s">
        <v>95</v>
      </c>
      <c r="O29" s="166"/>
      <c r="P29" s="167"/>
      <c r="Q29" s="167"/>
      <c r="R29" s="167"/>
      <c r="S29" s="167"/>
      <c r="T29" s="167"/>
      <c r="U29" s="167"/>
      <c r="V29" s="166" t="s">
        <v>96</v>
      </c>
      <c r="W29" s="166"/>
      <c r="X29" s="167"/>
      <c r="Y29" s="167"/>
      <c r="Z29" s="167"/>
      <c r="AA29" s="167"/>
      <c r="AB29" s="167"/>
      <c r="AC29" s="167"/>
      <c r="AD29" s="154"/>
      <c r="AE29" s="154"/>
      <c r="AF29" s="154"/>
      <c r="AG29" s="155"/>
      <c r="AH29" s="155"/>
      <c r="AI29" s="155"/>
      <c r="AJ29" s="155"/>
      <c r="AK29" s="155"/>
      <c r="AL29" s="155"/>
      <c r="AM29" s="155"/>
      <c r="AN29" s="155"/>
    </row>
    <row r="30" spans="3:40" ht="23.25">
      <c r="C30" s="151"/>
      <c r="D30" s="152"/>
      <c r="E30" s="152"/>
      <c r="F30" s="152"/>
      <c r="G30" s="152"/>
      <c r="H30" s="152"/>
      <c r="I30" s="152"/>
      <c r="J30" s="152"/>
      <c r="K30" s="152"/>
      <c r="L30" s="152"/>
      <c r="M30" s="153"/>
      <c r="N30" s="168" t="s">
        <v>97</v>
      </c>
      <c r="O30" s="168"/>
      <c r="P30" s="168"/>
      <c r="Q30" s="168"/>
      <c r="R30" s="168"/>
      <c r="S30" s="168"/>
      <c r="T30" s="168"/>
      <c r="U30" s="169"/>
      <c r="V30" s="169"/>
      <c r="W30" s="169"/>
      <c r="X30" s="169"/>
      <c r="Y30" s="169"/>
      <c r="Z30" s="169"/>
      <c r="AA30" s="169"/>
      <c r="AB30" s="169"/>
      <c r="AC30" s="169"/>
      <c r="AD30" s="169"/>
      <c r="AE30" s="169"/>
      <c r="AF30" s="169"/>
      <c r="AG30" s="169"/>
      <c r="AH30" s="169"/>
      <c r="AI30" s="169"/>
      <c r="AJ30" s="169"/>
      <c r="AK30" s="169"/>
      <c r="AL30" s="169"/>
      <c r="AM30" s="169"/>
      <c r="AN30" s="169"/>
    </row>
    <row r="31" spans="3:40" ht="32.1" customHeight="1">
      <c r="C31" s="126" t="str">
        <f>M.O.F.!C37</f>
        <v>Fondo di Istituto</v>
      </c>
      <c r="D31" s="127"/>
      <c r="E31" s="127"/>
      <c r="F31" s="127"/>
      <c r="G31" s="127"/>
      <c r="H31" s="127"/>
      <c r="I31" s="127"/>
      <c r="J31" s="127"/>
      <c r="K31" s="127"/>
      <c r="L31" s="127"/>
      <c r="M31" s="127"/>
      <c r="N31" s="128">
        <f>ROUND(M.O.F.!AF13,2)</f>
        <v>0</v>
      </c>
      <c r="O31" s="128"/>
      <c r="P31" s="129"/>
      <c r="Q31" s="129"/>
      <c r="R31" s="129"/>
      <c r="S31" s="129"/>
      <c r="T31" s="129"/>
      <c r="U31" s="129"/>
      <c r="V31" s="128">
        <f>ROUND(M.O.F.!Z37,2)</f>
        <v>0</v>
      </c>
      <c r="W31" s="128"/>
      <c r="X31" s="129"/>
      <c r="Y31" s="129"/>
      <c r="Z31" s="129"/>
      <c r="AA31" s="129"/>
      <c r="AB31" s="129"/>
      <c r="AC31" s="129"/>
      <c r="AD31" s="130">
        <f>ROUND(N31+V31,2)</f>
        <v>0</v>
      </c>
      <c r="AE31" s="130"/>
      <c r="AF31" s="130"/>
      <c r="AG31" s="131"/>
      <c r="AH31" s="131"/>
      <c r="AI31" s="131"/>
      <c r="AJ31" s="131"/>
      <c r="AK31" s="131"/>
      <c r="AL31" s="131"/>
      <c r="AM31" s="131"/>
      <c r="AN31" s="131"/>
    </row>
    <row r="32" spans="3:40" ht="32.1" customHeight="1">
      <c r="C32" s="126" t="str">
        <f>M.O.F.!C40</f>
        <v>Funzioni Docenti</v>
      </c>
      <c r="D32" s="127"/>
      <c r="E32" s="127"/>
      <c r="F32" s="127"/>
      <c r="G32" s="127"/>
      <c r="H32" s="127"/>
      <c r="I32" s="127"/>
      <c r="J32" s="127"/>
      <c r="K32" s="127"/>
      <c r="L32" s="127"/>
      <c r="M32" s="127"/>
      <c r="N32" s="128">
        <f>ROUND(M.O.F.!AF20,2)</f>
        <v>0</v>
      </c>
      <c r="O32" s="128"/>
      <c r="P32" s="129"/>
      <c r="Q32" s="129"/>
      <c r="R32" s="129"/>
      <c r="S32" s="129"/>
      <c r="T32" s="129"/>
      <c r="U32" s="129"/>
      <c r="V32" s="128">
        <f>ROUND(M.O.F.!Z40,2)</f>
        <v>0</v>
      </c>
      <c r="W32" s="128"/>
      <c r="X32" s="129"/>
      <c r="Y32" s="129"/>
      <c r="Z32" s="129"/>
      <c r="AA32" s="129"/>
      <c r="AB32" s="129"/>
      <c r="AC32" s="129"/>
      <c r="AD32" s="130">
        <f t="shared" ref="AD32:AD35" si="0">ROUND(N32+V32,2)</f>
        <v>0</v>
      </c>
      <c r="AE32" s="130"/>
      <c r="AF32" s="130"/>
      <c r="AG32" s="131"/>
      <c r="AH32" s="131"/>
      <c r="AI32" s="131"/>
      <c r="AJ32" s="131"/>
      <c r="AK32" s="131"/>
      <c r="AL32" s="131"/>
      <c r="AM32" s="131"/>
      <c r="AN32" s="131"/>
    </row>
    <row r="33" spans="3:40" ht="32.1" customHeight="1">
      <c r="C33" s="126" t="str">
        <f>M.O.F.!C41</f>
        <v>Incarichi A.T.A.</v>
      </c>
      <c r="D33" s="127"/>
      <c r="E33" s="127"/>
      <c r="F33" s="127"/>
      <c r="G33" s="127"/>
      <c r="H33" s="127"/>
      <c r="I33" s="127"/>
      <c r="J33" s="127"/>
      <c r="K33" s="127"/>
      <c r="L33" s="127"/>
      <c r="M33" s="127"/>
      <c r="N33" s="128">
        <f>ROUND(M.O.F.!AF24,2)</f>
        <v>0</v>
      </c>
      <c r="O33" s="128"/>
      <c r="P33" s="129"/>
      <c r="Q33" s="129"/>
      <c r="R33" s="129"/>
      <c r="S33" s="129"/>
      <c r="T33" s="129"/>
      <c r="U33" s="129"/>
      <c r="V33" s="128">
        <f>ROUND(M.O.F.!Z41,2)</f>
        <v>0</v>
      </c>
      <c r="W33" s="128"/>
      <c r="X33" s="129"/>
      <c r="Y33" s="129"/>
      <c r="Z33" s="129"/>
      <c r="AA33" s="129"/>
      <c r="AB33" s="129"/>
      <c r="AC33" s="129"/>
      <c r="AD33" s="130">
        <f t="shared" si="0"/>
        <v>0</v>
      </c>
      <c r="AE33" s="130"/>
      <c r="AF33" s="130"/>
      <c r="AG33" s="131"/>
      <c r="AH33" s="131"/>
      <c r="AI33" s="131"/>
      <c r="AJ33" s="131"/>
      <c r="AK33" s="131"/>
      <c r="AL33" s="131"/>
      <c r="AM33" s="131"/>
      <c r="AN33" s="131"/>
    </row>
    <row r="34" spans="3:40" ht="32.1" customHeight="1">
      <c r="C34" s="126" t="str">
        <f>M.O.F.!C42</f>
        <v>Ore eccedenti</v>
      </c>
      <c r="D34" s="127"/>
      <c r="E34" s="127"/>
      <c r="F34" s="127"/>
      <c r="G34" s="127"/>
      <c r="H34" s="127"/>
      <c r="I34" s="127"/>
      <c r="J34" s="127"/>
      <c r="K34" s="127"/>
      <c r="L34" s="127"/>
      <c r="M34" s="127"/>
      <c r="N34" s="128">
        <f>ROUND(M.O.F.!AF28,2)</f>
        <v>0</v>
      </c>
      <c r="O34" s="128"/>
      <c r="P34" s="129"/>
      <c r="Q34" s="129"/>
      <c r="R34" s="129"/>
      <c r="S34" s="129"/>
      <c r="T34" s="129"/>
      <c r="U34" s="129"/>
      <c r="V34" s="128">
        <f>ROUND(M.O.F.!Z42,2)</f>
        <v>0</v>
      </c>
      <c r="W34" s="128"/>
      <c r="X34" s="129"/>
      <c r="Y34" s="129"/>
      <c r="Z34" s="129"/>
      <c r="AA34" s="129"/>
      <c r="AB34" s="129"/>
      <c r="AC34" s="129"/>
      <c r="AD34" s="130">
        <f t="shared" si="0"/>
        <v>0</v>
      </c>
      <c r="AE34" s="130"/>
      <c r="AF34" s="130"/>
      <c r="AG34" s="131"/>
      <c r="AH34" s="131"/>
      <c r="AI34" s="131"/>
      <c r="AJ34" s="131"/>
      <c r="AK34" s="131"/>
      <c r="AL34" s="131"/>
      <c r="AM34" s="131"/>
      <c r="AN34" s="131"/>
    </row>
    <row r="35" spans="3:40" ht="32.1" customHeight="1">
      <c r="C35" s="126" t="str">
        <f>M.O.F.!C43</f>
        <v>Attività sportiva</v>
      </c>
      <c r="D35" s="127"/>
      <c r="E35" s="127"/>
      <c r="F35" s="127"/>
      <c r="G35" s="127"/>
      <c r="H35" s="127"/>
      <c r="I35" s="127"/>
      <c r="J35" s="127"/>
      <c r="K35" s="127"/>
      <c r="L35" s="127"/>
      <c r="M35" s="127"/>
      <c r="N35" s="128">
        <f>ROUND(M.O.F.!AF32,2)</f>
        <v>0</v>
      </c>
      <c r="O35" s="128"/>
      <c r="P35" s="129"/>
      <c r="Q35" s="129"/>
      <c r="R35" s="129"/>
      <c r="S35" s="129"/>
      <c r="T35" s="129"/>
      <c r="U35" s="129"/>
      <c r="V35" s="128">
        <f>ROUND(M.O.F.!Z43,2)</f>
        <v>0</v>
      </c>
      <c r="W35" s="128"/>
      <c r="X35" s="129"/>
      <c r="Y35" s="129"/>
      <c r="Z35" s="129"/>
      <c r="AA35" s="129"/>
      <c r="AB35" s="129"/>
      <c r="AC35" s="129"/>
      <c r="AD35" s="130">
        <f t="shared" si="0"/>
        <v>0</v>
      </c>
      <c r="AE35" s="130"/>
      <c r="AF35" s="130"/>
      <c r="AG35" s="131"/>
      <c r="AH35" s="131"/>
      <c r="AI35" s="131"/>
      <c r="AJ35" s="131"/>
      <c r="AK35" s="131"/>
      <c r="AL35" s="131"/>
      <c r="AM35" s="131"/>
      <c r="AN35" s="131"/>
    </row>
    <row r="36" spans="3:40" ht="39.950000000000003" customHeight="1">
      <c r="C36" s="132" t="str">
        <f>M.O.F.!C44</f>
        <v>T o t a l e</v>
      </c>
      <c r="D36" s="133"/>
      <c r="E36" s="133"/>
      <c r="F36" s="133"/>
      <c r="G36" s="133"/>
      <c r="H36" s="133"/>
      <c r="I36" s="133"/>
      <c r="J36" s="133"/>
      <c r="K36" s="133"/>
      <c r="L36" s="133"/>
      <c r="M36" s="133"/>
      <c r="N36" s="134">
        <f>ROUND(M.O.F.!AF33,2)</f>
        <v>0</v>
      </c>
      <c r="O36" s="134"/>
      <c r="P36" s="135"/>
      <c r="Q36" s="135"/>
      <c r="R36" s="135"/>
      <c r="S36" s="135"/>
      <c r="T36" s="135"/>
      <c r="U36" s="135"/>
      <c r="V36" s="134">
        <f>ROUND(M.O.F.!Z44,2)</f>
        <v>0</v>
      </c>
      <c r="W36" s="134"/>
      <c r="X36" s="135"/>
      <c r="Y36" s="135"/>
      <c r="Z36" s="135"/>
      <c r="AA36" s="135"/>
      <c r="AB36" s="135"/>
      <c r="AC36" s="135"/>
      <c r="AD36" s="136">
        <f t="shared" ref="AD36" si="1">ROUND(N36+V36,2)</f>
        <v>0</v>
      </c>
      <c r="AE36" s="136"/>
      <c r="AF36" s="136"/>
      <c r="AG36" s="137"/>
      <c r="AH36" s="137"/>
      <c r="AI36" s="137"/>
      <c r="AJ36" s="137"/>
      <c r="AK36" s="137"/>
      <c r="AL36" s="137"/>
      <c r="AM36" s="137"/>
      <c r="AN36" s="137"/>
    </row>
    <row r="37" spans="3:40" ht="30.75" customHeight="1">
      <c r="C37" s="142" t="s">
        <v>103</v>
      </c>
      <c r="D37" s="143"/>
      <c r="E37" s="143"/>
      <c r="F37" s="144"/>
      <c r="G37" s="144"/>
      <c r="H37" s="144"/>
      <c r="I37" s="144"/>
      <c r="J37" s="144"/>
      <c r="K37" s="144"/>
      <c r="L37" s="144"/>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row>
    <row r="38" spans="3:40" ht="23.25" customHeight="1">
      <c r="C38" s="71" t="s">
        <v>98</v>
      </c>
      <c r="D38" s="71"/>
      <c r="E38" s="72"/>
      <c r="F38" s="72"/>
      <c r="G38" s="72"/>
      <c r="H38" s="72"/>
      <c r="I38" s="72"/>
      <c r="J38" s="72"/>
      <c r="K38" s="138" t="s">
        <v>99</v>
      </c>
      <c r="L38" s="139"/>
      <c r="M38" s="139"/>
      <c r="N38" s="139"/>
      <c r="O38" s="139"/>
      <c r="P38" s="139"/>
      <c r="Q38" s="139"/>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1"/>
    </row>
    <row r="39" spans="3:40" ht="23.25" customHeight="1">
      <c r="C39" s="77" t="s">
        <v>100</v>
      </c>
      <c r="D39" s="78"/>
      <c r="E39" s="78"/>
      <c r="F39" s="78"/>
      <c r="G39" s="78"/>
      <c r="H39" s="78"/>
      <c r="I39" s="78"/>
      <c r="J39" s="78"/>
      <c r="K39" s="78"/>
      <c r="L39" s="78"/>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80"/>
    </row>
    <row r="40" spans="3:40" ht="43.5" customHeight="1">
      <c r="C40" s="71" t="s">
        <v>101</v>
      </c>
      <c r="D40" s="71"/>
      <c r="E40" s="72"/>
      <c r="F40" s="72"/>
      <c r="G40" s="72"/>
      <c r="H40" s="72"/>
      <c r="I40" s="72"/>
      <c r="J40" s="72"/>
      <c r="K40" s="188" t="s">
        <v>102</v>
      </c>
      <c r="L40" s="189"/>
      <c r="M40" s="189"/>
      <c r="N40" s="189"/>
      <c r="O40" s="189"/>
      <c r="P40" s="189"/>
      <c r="Q40" s="189"/>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1"/>
    </row>
    <row r="41" spans="3:40" ht="22.5">
      <c r="K41" s="197" t="s">
        <v>104</v>
      </c>
      <c r="L41" s="198"/>
      <c r="M41" s="79"/>
      <c r="N41" s="79"/>
      <c r="O41" s="80"/>
      <c r="P41" s="199" t="s">
        <v>105</v>
      </c>
      <c r="Q41" s="200"/>
      <c r="R41" s="201"/>
      <c r="S41" s="202"/>
      <c r="T41" s="202"/>
      <c r="U41" s="202"/>
      <c r="V41" s="202"/>
      <c r="W41" s="202"/>
      <c r="X41" s="202"/>
      <c r="Y41" s="202"/>
      <c r="Z41" s="203"/>
      <c r="AA41" s="184">
        <f>ROUND(M.O.F.!N45,2)</f>
        <v>0</v>
      </c>
      <c r="AB41" s="185"/>
      <c r="AC41" s="185"/>
      <c r="AD41" s="185"/>
      <c r="AE41" s="185"/>
      <c r="AF41" s="185"/>
      <c r="AG41" s="185"/>
      <c r="AH41" s="185"/>
      <c r="AI41" s="185"/>
      <c r="AJ41" s="185"/>
      <c r="AK41" s="185"/>
      <c r="AL41" s="185"/>
      <c r="AM41" s="185"/>
      <c r="AN41" s="186"/>
    </row>
    <row r="42" spans="3:40" ht="22.5">
      <c r="K42" s="197" t="s">
        <v>106</v>
      </c>
      <c r="L42" s="198"/>
      <c r="M42" s="79"/>
      <c r="N42" s="79"/>
      <c r="O42" s="80"/>
      <c r="P42" s="199" t="s">
        <v>107</v>
      </c>
      <c r="Q42" s="200"/>
      <c r="R42" s="201"/>
      <c r="S42" s="202"/>
      <c r="T42" s="202"/>
      <c r="U42" s="202"/>
      <c r="V42" s="202"/>
      <c r="W42" s="202"/>
      <c r="X42" s="202"/>
      <c r="Y42" s="202"/>
      <c r="Z42" s="203"/>
      <c r="AA42" s="184">
        <f>ROUND(M.O.F.!Z45,2)</f>
        <v>0</v>
      </c>
      <c r="AB42" s="185"/>
      <c r="AC42" s="185"/>
      <c r="AD42" s="185"/>
      <c r="AE42" s="185"/>
      <c r="AF42" s="185"/>
      <c r="AG42" s="185"/>
      <c r="AH42" s="185"/>
      <c r="AI42" s="185"/>
      <c r="AJ42" s="185"/>
      <c r="AK42" s="185"/>
      <c r="AL42" s="185"/>
      <c r="AM42" s="185"/>
      <c r="AN42" s="186"/>
    </row>
    <row r="43" spans="3:40" ht="25.5">
      <c r="K43" s="67" t="s">
        <v>83</v>
      </c>
      <c r="L43" s="187"/>
      <c r="M43" s="140"/>
      <c r="N43" s="140"/>
      <c r="O43" s="140"/>
      <c r="P43" s="68"/>
      <c r="Q43" s="68"/>
      <c r="R43" s="68"/>
      <c r="S43" s="68"/>
      <c r="T43" s="68"/>
      <c r="U43" s="68"/>
      <c r="V43" s="68"/>
      <c r="W43" s="68"/>
      <c r="X43" s="68"/>
      <c r="Y43" s="68"/>
      <c r="Z43" s="69"/>
      <c r="AA43" s="194">
        <f>ROUND(AA41+AA42,2)</f>
        <v>0</v>
      </c>
      <c r="AB43" s="195"/>
      <c r="AC43" s="195"/>
      <c r="AD43" s="195"/>
      <c r="AE43" s="195"/>
      <c r="AF43" s="195"/>
      <c r="AG43" s="195"/>
      <c r="AH43" s="195"/>
      <c r="AI43" s="195"/>
      <c r="AJ43" s="195"/>
      <c r="AK43" s="195"/>
      <c r="AL43" s="195"/>
      <c r="AM43" s="195"/>
      <c r="AN43" s="196"/>
    </row>
    <row r="44" spans="3:40" ht="43.5" customHeight="1">
      <c r="C44" s="71" t="s">
        <v>109</v>
      </c>
      <c r="D44" s="71"/>
      <c r="E44" s="72"/>
      <c r="F44" s="72"/>
      <c r="G44" s="72"/>
      <c r="H44" s="72"/>
      <c r="I44" s="72"/>
      <c r="J44" s="72"/>
      <c r="K44" s="73" t="s">
        <v>241</v>
      </c>
      <c r="L44" s="74"/>
      <c r="M44" s="74"/>
      <c r="N44" s="74"/>
      <c r="O44" s="74"/>
      <c r="P44" s="74"/>
      <c r="Q44" s="74"/>
      <c r="R44" s="75"/>
      <c r="S44" s="75"/>
      <c r="T44" s="75"/>
      <c r="U44" s="75"/>
      <c r="V44" s="75"/>
      <c r="W44" s="75"/>
      <c r="X44" s="75"/>
      <c r="Y44" s="75"/>
      <c r="Z44" s="75"/>
      <c r="AA44" s="75"/>
      <c r="AB44" s="75"/>
      <c r="AC44" s="75"/>
      <c r="AD44" s="75"/>
      <c r="AE44" s="75"/>
      <c r="AF44" s="75"/>
      <c r="AG44" s="75"/>
      <c r="AH44" s="75"/>
      <c r="AI44" s="75"/>
      <c r="AJ44" s="75"/>
      <c r="AK44" s="75"/>
      <c r="AL44" s="75"/>
      <c r="AM44" s="75"/>
      <c r="AN44" s="76"/>
    </row>
    <row r="45" spans="3:40" ht="23.25" customHeight="1">
      <c r="C45" s="77" t="s">
        <v>100</v>
      </c>
      <c r="D45" s="78"/>
      <c r="E45" s="78"/>
      <c r="F45" s="78"/>
      <c r="G45" s="78"/>
      <c r="H45" s="78"/>
      <c r="I45" s="78"/>
      <c r="J45" s="78"/>
      <c r="K45" s="78"/>
      <c r="L45" s="78"/>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row>
    <row r="46" spans="3:40" ht="33">
      <c r="C46" s="123" t="s">
        <v>108</v>
      </c>
      <c r="D46" s="124"/>
      <c r="E46" s="124"/>
      <c r="F46" s="124"/>
      <c r="G46" s="124"/>
      <c r="H46" s="124"/>
      <c r="I46" s="124"/>
      <c r="J46" s="124"/>
      <c r="K46" s="124"/>
      <c r="L46" s="124"/>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row>
    <row r="47" spans="3:40" ht="69" customHeight="1">
      <c r="C47" s="156" t="s">
        <v>110</v>
      </c>
      <c r="D47" s="157"/>
      <c r="E47" s="157"/>
      <c r="F47" s="158"/>
      <c r="G47" s="158"/>
      <c r="H47" s="158"/>
      <c r="I47" s="158"/>
      <c r="J47" s="158"/>
      <c r="K47" s="158"/>
      <c r="L47" s="158"/>
      <c r="M47" s="159" t="s">
        <v>111</v>
      </c>
      <c r="N47" s="160"/>
      <c r="O47" s="160"/>
      <c r="P47" s="160"/>
      <c r="Q47" s="160"/>
      <c r="R47" s="160"/>
      <c r="S47" s="160"/>
      <c r="T47" s="161"/>
      <c r="U47" s="161"/>
      <c r="V47" s="161"/>
      <c r="W47" s="161"/>
      <c r="X47" s="161"/>
      <c r="Y47" s="161"/>
      <c r="Z47" s="161"/>
      <c r="AA47" s="161"/>
      <c r="AB47" s="161"/>
      <c r="AC47" s="161"/>
      <c r="AD47" s="161"/>
      <c r="AE47" s="161"/>
      <c r="AF47" s="161"/>
      <c r="AG47" s="161"/>
      <c r="AH47" s="161"/>
      <c r="AI47" s="161"/>
      <c r="AJ47" s="161"/>
      <c r="AK47" s="161"/>
      <c r="AL47" s="161"/>
      <c r="AM47" s="161"/>
      <c r="AN47" s="162"/>
    </row>
    <row r="48" spans="3:40" ht="89.25" customHeight="1">
      <c r="C48" s="71" t="s">
        <v>92</v>
      </c>
      <c r="D48" s="71"/>
      <c r="E48" s="72"/>
      <c r="F48" s="72"/>
      <c r="G48" s="72"/>
      <c r="H48" s="72"/>
      <c r="I48" s="72"/>
      <c r="J48" s="72"/>
      <c r="K48" s="73" t="s">
        <v>112</v>
      </c>
      <c r="L48" s="74"/>
      <c r="M48" s="74"/>
      <c r="N48" s="74"/>
      <c r="O48" s="74"/>
      <c r="P48" s="74"/>
      <c r="Q48" s="74"/>
      <c r="R48" s="75"/>
      <c r="S48" s="75"/>
      <c r="T48" s="75"/>
      <c r="U48" s="75"/>
      <c r="V48" s="75"/>
      <c r="W48" s="75"/>
      <c r="X48" s="75"/>
      <c r="Y48" s="75"/>
      <c r="Z48" s="75"/>
      <c r="AA48" s="75"/>
      <c r="AB48" s="75"/>
      <c r="AC48" s="75"/>
      <c r="AD48" s="75"/>
      <c r="AE48" s="75"/>
      <c r="AF48" s="75"/>
      <c r="AG48" s="75"/>
      <c r="AH48" s="75"/>
      <c r="AI48" s="75"/>
      <c r="AJ48" s="75"/>
      <c r="AK48" s="75"/>
      <c r="AL48" s="75"/>
      <c r="AM48" s="75"/>
      <c r="AN48" s="76"/>
    </row>
    <row r="49" spans="3:40" ht="23.25" customHeight="1">
      <c r="C49" s="77" t="s">
        <v>100</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3"/>
    </row>
    <row r="50" spans="3:40" ht="43.5" customHeight="1">
      <c r="C50" s="71" t="s">
        <v>93</v>
      </c>
      <c r="D50" s="71"/>
      <c r="E50" s="72"/>
      <c r="F50" s="72"/>
      <c r="G50" s="72"/>
      <c r="H50" s="72"/>
      <c r="I50" s="72"/>
      <c r="J50" s="72"/>
      <c r="K50" s="73" t="s">
        <v>113</v>
      </c>
      <c r="L50" s="74"/>
      <c r="M50" s="74"/>
      <c r="N50" s="74"/>
      <c r="O50" s="74"/>
      <c r="P50" s="74"/>
      <c r="Q50" s="74"/>
      <c r="R50" s="75"/>
      <c r="S50" s="75"/>
      <c r="T50" s="75"/>
      <c r="U50" s="75"/>
      <c r="V50" s="75"/>
      <c r="W50" s="75"/>
      <c r="X50" s="75"/>
      <c r="Y50" s="75"/>
      <c r="Z50" s="75"/>
      <c r="AA50" s="75"/>
      <c r="AB50" s="75"/>
      <c r="AC50" s="75"/>
      <c r="AD50" s="75"/>
      <c r="AE50" s="75"/>
      <c r="AF50" s="75"/>
      <c r="AG50" s="75"/>
      <c r="AH50" s="75"/>
      <c r="AI50" s="75"/>
      <c r="AJ50" s="75"/>
      <c r="AK50" s="75"/>
      <c r="AL50" s="75"/>
      <c r="AM50" s="75"/>
      <c r="AN50" s="76"/>
    </row>
    <row r="51" spans="3:40">
      <c r="C51" s="115" t="s">
        <v>114</v>
      </c>
      <c r="D51" s="115"/>
      <c r="E51" s="115"/>
      <c r="F51" s="115"/>
      <c r="G51" s="115"/>
      <c r="H51" s="115"/>
      <c r="I51" s="115"/>
      <c r="J51" s="115"/>
      <c r="K51" s="115"/>
      <c r="L51" s="115"/>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row>
    <row r="52" spans="3:40" ht="16.5" customHeight="1">
      <c r="C52" s="117"/>
      <c r="D52" s="117"/>
      <c r="E52" s="117"/>
      <c r="F52" s="117"/>
      <c r="G52" s="117"/>
      <c r="H52" s="117"/>
      <c r="I52" s="117"/>
      <c r="J52" s="117"/>
      <c r="K52" s="117"/>
      <c r="L52" s="117"/>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3:40" ht="18" customHeight="1">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row>
    <row r="54" spans="3:40" ht="6.95" customHeight="1">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3:40">
      <c r="C55" s="120" t="s">
        <v>118</v>
      </c>
      <c r="D55" s="120"/>
      <c r="E55" s="120"/>
      <c r="F55" s="120"/>
      <c r="G55" s="120"/>
      <c r="H55" s="120"/>
      <c r="I55" s="120"/>
      <c r="J55" s="120"/>
      <c r="K55" s="120"/>
      <c r="L55" s="120"/>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row>
    <row r="56" spans="3:40">
      <c r="C56" s="120"/>
      <c r="D56" s="120"/>
      <c r="E56" s="120"/>
      <c r="F56" s="120"/>
      <c r="G56" s="120"/>
      <c r="H56" s="120"/>
      <c r="I56" s="120"/>
      <c r="J56" s="120"/>
      <c r="K56" s="120"/>
      <c r="L56" s="120"/>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row>
    <row r="57" spans="3:40">
      <c r="C57" s="120"/>
      <c r="D57" s="120"/>
      <c r="E57" s="120"/>
      <c r="F57" s="120"/>
      <c r="G57" s="120"/>
      <c r="H57" s="120"/>
      <c r="I57" s="120"/>
      <c r="J57" s="120"/>
      <c r="K57" s="120"/>
      <c r="L57" s="120"/>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row>
    <row r="58" spans="3:40" ht="22.5" customHeight="1">
      <c r="C58" s="121"/>
      <c r="D58" s="121"/>
      <c r="E58" s="121"/>
      <c r="F58" s="121"/>
      <c r="G58" s="121"/>
      <c r="H58" s="121"/>
      <c r="I58" s="121"/>
      <c r="J58" s="121"/>
      <c r="K58" s="121"/>
      <c r="L58" s="121"/>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row>
    <row r="59" spans="3:40" ht="6.95" customHeight="1">
      <c r="C59" s="8"/>
      <c r="D59" s="8"/>
      <c r="E59" s="8"/>
      <c r="F59" s="8"/>
      <c r="G59" s="8"/>
      <c r="H59" s="8"/>
      <c r="I59" s="8"/>
      <c r="J59" s="8"/>
      <c r="K59" s="8"/>
      <c r="L59" s="8"/>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3:40">
      <c r="C60" s="117" t="s">
        <v>119</v>
      </c>
      <c r="D60" s="122"/>
      <c r="E60" s="122"/>
      <c r="F60" s="122"/>
      <c r="G60" s="122"/>
      <c r="H60" s="122"/>
      <c r="I60" s="122"/>
      <c r="J60" s="122"/>
      <c r="K60" s="122"/>
      <c r="L60" s="122"/>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row>
    <row r="61" spans="3:40">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row>
    <row r="62" spans="3:40">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row>
    <row r="63" spans="3:40">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row>
    <row r="64" spans="3:40">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row>
    <row r="65" spans="3:42" ht="28.5" customHeight="1">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row>
    <row r="66" spans="3:42" ht="6.75" customHeight="1">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row>
    <row r="67" spans="3:42" ht="27.75">
      <c r="C67" s="109" t="s">
        <v>115</v>
      </c>
      <c r="D67" s="110"/>
      <c r="E67" s="110"/>
      <c r="F67" s="110"/>
      <c r="G67" s="110"/>
      <c r="H67" s="110"/>
      <c r="I67" s="110"/>
      <c r="J67" s="110"/>
      <c r="K67" s="110"/>
      <c r="L67" s="110"/>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row>
    <row r="68" spans="3:42" ht="27.75">
      <c r="C68" s="112" t="s">
        <v>28</v>
      </c>
      <c r="D68" s="107"/>
      <c r="E68" s="107"/>
      <c r="F68" s="107"/>
      <c r="G68" s="107"/>
      <c r="H68" s="107"/>
      <c r="I68" s="107"/>
      <c r="J68" s="107"/>
      <c r="K68" s="107"/>
      <c r="L68" s="107"/>
      <c r="M68" s="107"/>
      <c r="N68" s="107"/>
      <c r="O68" s="107"/>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4"/>
    </row>
    <row r="69" spans="3:42" ht="27">
      <c r="F69" s="204" t="s">
        <v>120</v>
      </c>
      <c r="G69" s="205"/>
      <c r="H69" s="205"/>
      <c r="I69" s="205"/>
      <c r="J69" s="205"/>
      <c r="K69" s="205"/>
      <c r="L69" s="205"/>
      <c r="M69" s="205"/>
      <c r="N69" s="205"/>
      <c r="O69" s="205"/>
      <c r="P69" s="205"/>
      <c r="Q69" s="205"/>
      <c r="R69" s="205"/>
      <c r="S69" s="205"/>
      <c r="T69" s="205"/>
      <c r="U69" s="205"/>
      <c r="V69" s="205"/>
      <c r="W69" s="205"/>
      <c r="X69" s="205"/>
      <c r="Y69" s="205"/>
      <c r="Z69" s="207">
        <f>ROUND('Attività F.I.'!AC3,2)</f>
        <v>0</v>
      </c>
      <c r="AA69" s="207"/>
      <c r="AB69" s="207"/>
      <c r="AC69" s="207"/>
      <c r="AD69" s="207"/>
      <c r="AE69" s="207"/>
      <c r="AF69" s="207"/>
      <c r="AG69" s="207"/>
      <c r="AH69" s="207"/>
      <c r="AI69" s="207"/>
      <c r="AJ69" s="207"/>
      <c r="AK69" s="208"/>
    </row>
    <row r="70" spans="3:42" ht="27">
      <c r="F70" s="204" t="s">
        <v>121</v>
      </c>
      <c r="G70" s="205"/>
      <c r="H70" s="205"/>
      <c r="I70" s="205"/>
      <c r="J70" s="205"/>
      <c r="K70" s="205"/>
      <c r="L70" s="205"/>
      <c r="M70" s="205"/>
      <c r="N70" s="205"/>
      <c r="O70" s="205"/>
      <c r="P70" s="205"/>
      <c r="Q70" s="205"/>
      <c r="R70" s="205"/>
      <c r="S70" s="205"/>
      <c r="T70" s="205"/>
      <c r="U70" s="205"/>
      <c r="V70" s="205"/>
      <c r="W70" s="205"/>
      <c r="X70" s="205"/>
      <c r="Y70" s="205"/>
      <c r="Z70" s="207">
        <f>ROUND('Progetti F.I.'!AA3,2)</f>
        <v>0</v>
      </c>
      <c r="AA70" s="207"/>
      <c r="AB70" s="207"/>
      <c r="AC70" s="207"/>
      <c r="AD70" s="207"/>
      <c r="AE70" s="207"/>
      <c r="AF70" s="207"/>
      <c r="AG70" s="207"/>
      <c r="AH70" s="207"/>
      <c r="AI70" s="207"/>
      <c r="AJ70" s="207"/>
      <c r="AK70" s="208"/>
    </row>
    <row r="71" spans="3:42" ht="25.5">
      <c r="F71" s="206" t="s">
        <v>122</v>
      </c>
      <c r="G71" s="205"/>
      <c r="H71" s="205"/>
      <c r="I71" s="205"/>
      <c r="J71" s="205"/>
      <c r="K71" s="205"/>
      <c r="L71" s="205"/>
      <c r="M71" s="205"/>
      <c r="N71" s="205"/>
      <c r="O71" s="205"/>
      <c r="P71" s="205"/>
      <c r="Q71" s="205"/>
      <c r="R71" s="205"/>
      <c r="S71" s="205"/>
      <c r="T71" s="205"/>
      <c r="U71" s="205"/>
      <c r="V71" s="205"/>
      <c r="W71" s="205"/>
      <c r="X71" s="205"/>
      <c r="Y71" s="205"/>
      <c r="Z71" s="209">
        <f>ROUND(Z69+Z70,2)</f>
        <v>0</v>
      </c>
      <c r="AA71" s="209"/>
      <c r="AB71" s="209"/>
      <c r="AC71" s="209"/>
      <c r="AD71" s="209"/>
      <c r="AE71" s="209"/>
      <c r="AF71" s="209"/>
      <c r="AG71" s="209"/>
      <c r="AH71" s="209"/>
      <c r="AI71" s="209"/>
      <c r="AJ71" s="209"/>
      <c r="AK71" s="210"/>
    </row>
    <row r="72" spans="3:42" ht="27">
      <c r="F72" s="204" t="s">
        <v>123</v>
      </c>
      <c r="G72" s="205"/>
      <c r="H72" s="205"/>
      <c r="I72" s="205"/>
      <c r="J72" s="205"/>
      <c r="K72" s="205"/>
      <c r="L72" s="205"/>
      <c r="M72" s="205"/>
      <c r="N72" s="205"/>
      <c r="O72" s="205"/>
      <c r="P72" s="205"/>
      <c r="Q72" s="205"/>
      <c r="R72" s="205"/>
      <c r="S72" s="205"/>
      <c r="T72" s="205"/>
      <c r="U72" s="205"/>
      <c r="V72" s="205"/>
      <c r="W72" s="205"/>
      <c r="X72" s="205"/>
      <c r="Y72" s="205"/>
      <c r="Z72" s="207">
        <f>ROUND(AD31-Z71,2)</f>
        <v>0</v>
      </c>
      <c r="AA72" s="207"/>
      <c r="AB72" s="207"/>
      <c r="AC72" s="207"/>
      <c r="AD72" s="207"/>
      <c r="AE72" s="207"/>
      <c r="AF72" s="207"/>
      <c r="AG72" s="207"/>
      <c r="AH72" s="207"/>
      <c r="AI72" s="207"/>
      <c r="AJ72" s="207"/>
      <c r="AK72" s="208"/>
    </row>
    <row r="73" spans="3:42" ht="38.25" customHeight="1">
      <c r="F73" s="206" t="s">
        <v>124</v>
      </c>
      <c r="G73" s="205"/>
      <c r="H73" s="205"/>
      <c r="I73" s="205"/>
      <c r="J73" s="205"/>
      <c r="K73" s="205"/>
      <c r="L73" s="205"/>
      <c r="M73" s="205"/>
      <c r="N73" s="205"/>
      <c r="O73" s="205"/>
      <c r="P73" s="205"/>
      <c r="Q73" s="205"/>
      <c r="R73" s="205"/>
      <c r="S73" s="205"/>
      <c r="T73" s="205"/>
      <c r="U73" s="205"/>
      <c r="V73" s="205"/>
      <c r="W73" s="205"/>
      <c r="X73" s="205"/>
      <c r="Y73" s="205"/>
      <c r="Z73" s="209">
        <f>ROUND(Z71+Z72,2)</f>
        <v>0</v>
      </c>
      <c r="AA73" s="209"/>
      <c r="AB73" s="209"/>
      <c r="AC73" s="209"/>
      <c r="AD73" s="209"/>
      <c r="AE73" s="209"/>
      <c r="AF73" s="209"/>
      <c r="AG73" s="209"/>
      <c r="AH73" s="209"/>
      <c r="AI73" s="209"/>
      <c r="AJ73" s="209"/>
      <c r="AK73" s="210"/>
    </row>
    <row r="74" spans="3:42" ht="27.75">
      <c r="C74" s="112" t="s">
        <v>125</v>
      </c>
      <c r="D74" s="107"/>
      <c r="E74" s="107"/>
      <c r="F74" s="107"/>
      <c r="G74" s="107"/>
      <c r="H74" s="107"/>
      <c r="I74" s="107"/>
      <c r="J74" s="107"/>
      <c r="K74" s="107"/>
      <c r="L74" s="107"/>
      <c r="M74" s="107"/>
      <c r="N74" s="107"/>
      <c r="O74" s="107"/>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4"/>
    </row>
    <row r="75" spans="3:42" ht="33" customHeight="1">
      <c r="C75" s="211" t="s">
        <v>120</v>
      </c>
      <c r="D75" s="205"/>
      <c r="E75" s="205"/>
      <c r="F75" s="205"/>
      <c r="G75" s="205"/>
      <c r="H75" s="205"/>
      <c r="I75" s="205"/>
      <c r="J75" s="205"/>
      <c r="K75" s="205"/>
      <c r="L75" s="205"/>
      <c r="M75" s="205"/>
      <c r="N75" s="205"/>
      <c r="O75" s="205"/>
      <c r="P75" s="205"/>
      <c r="Q75" s="205"/>
      <c r="R75" s="212" t="s">
        <v>21</v>
      </c>
      <c r="S75" s="212"/>
      <c r="T75" s="212"/>
      <c r="U75" s="212"/>
      <c r="V75" s="212"/>
      <c r="W75" s="212"/>
      <c r="X75" s="212" t="s">
        <v>127</v>
      </c>
      <c r="Y75" s="212"/>
      <c r="Z75" s="212"/>
      <c r="AA75" s="212"/>
      <c r="AB75" s="212"/>
      <c r="AC75" s="212"/>
      <c r="AD75" s="213" t="s">
        <v>126</v>
      </c>
      <c r="AE75" s="213"/>
      <c r="AF75" s="213"/>
      <c r="AG75" s="213"/>
      <c r="AH75" s="213"/>
      <c r="AI75" s="213"/>
      <c r="AJ75" s="214"/>
      <c r="AK75" s="214"/>
      <c r="AL75" s="214"/>
      <c r="AM75" s="214"/>
      <c r="AN75" s="214"/>
    </row>
    <row r="76" spans="3:42" ht="25.5" customHeight="1">
      <c r="C76" s="83" t="s">
        <v>128</v>
      </c>
      <c r="D76" s="84"/>
      <c r="E76" s="84"/>
      <c r="F76" s="84"/>
      <c r="G76" s="84"/>
      <c r="H76" s="84"/>
      <c r="I76" s="84"/>
      <c r="J76" s="84"/>
      <c r="K76" s="84"/>
      <c r="L76" s="84"/>
      <c r="M76" s="84"/>
      <c r="N76" s="84"/>
      <c r="O76" s="84"/>
      <c r="P76" s="84"/>
      <c r="Q76" s="84"/>
      <c r="R76" s="85">
        <f>ROUND('Attività F.I.'!AE4,2)</f>
        <v>0</v>
      </c>
      <c r="S76" s="85"/>
      <c r="T76" s="85"/>
      <c r="U76" s="85"/>
      <c r="V76" s="85"/>
      <c r="W76" s="86"/>
      <c r="X76" s="81"/>
      <c r="Y76" s="81"/>
      <c r="Z76" s="81"/>
      <c r="AA76" s="81"/>
      <c r="AB76" s="81"/>
      <c r="AC76" s="82"/>
      <c r="AD76" s="219">
        <f>ROUND(R76+R77+R78+X79+X80+X81,2)</f>
        <v>0</v>
      </c>
      <c r="AE76" s="220"/>
      <c r="AF76" s="220"/>
      <c r="AG76" s="220"/>
      <c r="AH76" s="220"/>
      <c r="AI76" s="220"/>
      <c r="AJ76" s="220"/>
      <c r="AK76" s="220"/>
      <c r="AL76" s="220"/>
      <c r="AM76" s="220"/>
      <c r="AN76" s="221"/>
    </row>
    <row r="77" spans="3:42" ht="25.5" customHeight="1">
      <c r="C77" s="83" t="s">
        <v>133</v>
      </c>
      <c r="D77" s="84"/>
      <c r="E77" s="84"/>
      <c r="F77" s="84"/>
      <c r="G77" s="84"/>
      <c r="H77" s="84"/>
      <c r="I77" s="84"/>
      <c r="J77" s="84"/>
      <c r="K77" s="84"/>
      <c r="L77" s="84"/>
      <c r="M77" s="84"/>
      <c r="N77" s="84"/>
      <c r="O77" s="84"/>
      <c r="P77" s="84"/>
      <c r="Q77" s="84"/>
      <c r="R77" s="85">
        <f>ROUND('Attività F.I.'!AE7,2)</f>
        <v>0</v>
      </c>
      <c r="S77" s="85"/>
      <c r="T77" s="85"/>
      <c r="U77" s="85"/>
      <c r="V77" s="85"/>
      <c r="W77" s="86"/>
      <c r="X77" s="81"/>
      <c r="Y77" s="81"/>
      <c r="Z77" s="81"/>
      <c r="AA77" s="81"/>
      <c r="AB77" s="81"/>
      <c r="AC77" s="82"/>
      <c r="AD77" s="222"/>
      <c r="AE77" s="223"/>
      <c r="AF77" s="223"/>
      <c r="AG77" s="223"/>
      <c r="AH77" s="223"/>
      <c r="AI77" s="223"/>
      <c r="AJ77" s="223"/>
      <c r="AK77" s="223"/>
      <c r="AL77" s="223"/>
      <c r="AM77" s="223"/>
      <c r="AN77" s="224"/>
    </row>
    <row r="78" spans="3:42" ht="25.5" customHeight="1">
      <c r="C78" s="83" t="s">
        <v>137</v>
      </c>
      <c r="D78" s="84"/>
      <c r="E78" s="84"/>
      <c r="F78" s="84"/>
      <c r="G78" s="84"/>
      <c r="H78" s="84"/>
      <c r="I78" s="84"/>
      <c r="J78" s="84"/>
      <c r="K78" s="84"/>
      <c r="L78" s="84"/>
      <c r="M78" s="84"/>
      <c r="N78" s="84"/>
      <c r="O78" s="84"/>
      <c r="P78" s="84"/>
      <c r="Q78" s="84"/>
      <c r="R78" s="85">
        <f>ROUND('Attività F.I.'!AE25-'Attività F.I.'!AE4-'Attività F.I.'!AE7,2)</f>
        <v>0</v>
      </c>
      <c r="S78" s="85"/>
      <c r="T78" s="85"/>
      <c r="U78" s="85"/>
      <c r="V78" s="85"/>
      <c r="W78" s="86"/>
      <c r="X78" s="81"/>
      <c r="Y78" s="81"/>
      <c r="Z78" s="81"/>
      <c r="AA78" s="81"/>
      <c r="AB78" s="81"/>
      <c r="AC78" s="82"/>
      <c r="AD78" s="225"/>
      <c r="AE78" s="223"/>
      <c r="AF78" s="223"/>
      <c r="AG78" s="223"/>
      <c r="AH78" s="223"/>
      <c r="AI78" s="223"/>
      <c r="AJ78" s="223"/>
      <c r="AK78" s="223"/>
      <c r="AL78" s="223"/>
      <c r="AM78" s="223"/>
      <c r="AN78" s="224"/>
    </row>
    <row r="79" spans="3:42" ht="25.5" customHeight="1">
      <c r="C79" s="83" t="s">
        <v>129</v>
      </c>
      <c r="D79" s="84"/>
      <c r="E79" s="84"/>
      <c r="F79" s="84"/>
      <c r="G79" s="84"/>
      <c r="H79" s="84"/>
      <c r="I79" s="84"/>
      <c r="J79" s="84"/>
      <c r="K79" s="84"/>
      <c r="L79" s="84"/>
      <c r="M79" s="84"/>
      <c r="N79" s="84"/>
      <c r="O79" s="84"/>
      <c r="P79" s="84"/>
      <c r="Q79" s="84"/>
      <c r="R79" s="87"/>
      <c r="S79" s="87"/>
      <c r="T79" s="87"/>
      <c r="U79" s="87"/>
      <c r="V79" s="87"/>
      <c r="W79" s="88"/>
      <c r="X79" s="85">
        <f>ROUND('Attività F.I.'!AE27,2)</f>
        <v>0</v>
      </c>
      <c r="Y79" s="85"/>
      <c r="Z79" s="85"/>
      <c r="AA79" s="85"/>
      <c r="AB79" s="85"/>
      <c r="AC79" s="86"/>
      <c r="AD79" s="225"/>
      <c r="AE79" s="223"/>
      <c r="AF79" s="223"/>
      <c r="AG79" s="223"/>
      <c r="AH79" s="223"/>
      <c r="AI79" s="223"/>
      <c r="AJ79" s="223"/>
      <c r="AK79" s="223"/>
      <c r="AL79" s="223"/>
      <c r="AM79" s="223"/>
      <c r="AN79" s="224"/>
    </row>
    <row r="80" spans="3:42" ht="25.5" customHeight="1">
      <c r="C80" s="83" t="s">
        <v>137</v>
      </c>
      <c r="D80" s="84"/>
      <c r="E80" s="84"/>
      <c r="F80" s="84"/>
      <c r="G80" s="84"/>
      <c r="H80" s="84"/>
      <c r="I80" s="84"/>
      <c r="J80" s="84"/>
      <c r="K80" s="84"/>
      <c r="L80" s="84"/>
      <c r="M80" s="84"/>
      <c r="N80" s="84"/>
      <c r="O80" s="84"/>
      <c r="P80" s="84"/>
      <c r="Q80" s="84"/>
      <c r="R80" s="87"/>
      <c r="S80" s="87"/>
      <c r="T80" s="87"/>
      <c r="U80" s="87"/>
      <c r="V80" s="87"/>
      <c r="W80" s="88"/>
      <c r="X80" s="85">
        <f>ROUND('Attività F.I.'!AE36-'Attività F.I.'!AE26-'Attività F.I.'!AE27,2)</f>
        <v>0</v>
      </c>
      <c r="Y80" s="85"/>
      <c r="Z80" s="85"/>
      <c r="AA80" s="85"/>
      <c r="AB80" s="85"/>
      <c r="AC80" s="86"/>
      <c r="AD80" s="225"/>
      <c r="AE80" s="223"/>
      <c r="AF80" s="223"/>
      <c r="AG80" s="223"/>
      <c r="AH80" s="223"/>
      <c r="AI80" s="223"/>
      <c r="AJ80" s="223"/>
      <c r="AK80" s="223"/>
      <c r="AL80" s="223"/>
      <c r="AM80" s="223"/>
      <c r="AN80" s="224"/>
      <c r="AO80" s="11"/>
      <c r="AP80" s="10"/>
    </row>
    <row r="81" spans="3:40" ht="25.5" customHeight="1">
      <c r="C81" s="83" t="s">
        <v>130</v>
      </c>
      <c r="D81" s="84"/>
      <c r="E81" s="84"/>
      <c r="F81" s="84"/>
      <c r="G81" s="84"/>
      <c r="H81" s="84"/>
      <c r="I81" s="84"/>
      <c r="J81" s="84"/>
      <c r="K81" s="84"/>
      <c r="L81" s="84"/>
      <c r="M81" s="84"/>
      <c r="N81" s="84"/>
      <c r="O81" s="84"/>
      <c r="P81" s="84"/>
      <c r="Q81" s="84"/>
      <c r="R81" s="87"/>
      <c r="S81" s="87"/>
      <c r="T81" s="87"/>
      <c r="U81" s="87"/>
      <c r="V81" s="87"/>
      <c r="W81" s="88"/>
      <c r="X81" s="85">
        <f>ROUND('Ind.Dir.DSGA e SOST.'!AD34,2)</f>
        <v>0</v>
      </c>
      <c r="Y81" s="85"/>
      <c r="Z81" s="85"/>
      <c r="AA81" s="85"/>
      <c r="AB81" s="85"/>
      <c r="AC81" s="86"/>
      <c r="AD81" s="226"/>
      <c r="AE81" s="227"/>
      <c r="AF81" s="227"/>
      <c r="AG81" s="227"/>
      <c r="AH81" s="227"/>
      <c r="AI81" s="227"/>
      <c r="AJ81" s="227"/>
      <c r="AK81" s="227"/>
      <c r="AL81" s="227"/>
      <c r="AM81" s="227"/>
      <c r="AN81" s="228"/>
    </row>
    <row r="82" spans="3:40" ht="33" customHeight="1">
      <c r="C82" s="211" t="s">
        <v>131</v>
      </c>
      <c r="D82" s="205"/>
      <c r="E82" s="205"/>
      <c r="F82" s="205"/>
      <c r="G82" s="205"/>
      <c r="H82" s="205"/>
      <c r="I82" s="205"/>
      <c r="J82" s="205"/>
      <c r="K82" s="205"/>
      <c r="L82" s="205"/>
      <c r="M82" s="205"/>
      <c r="N82" s="205"/>
      <c r="O82" s="205"/>
      <c r="P82" s="205"/>
      <c r="Q82" s="205"/>
      <c r="R82" s="212" t="s">
        <v>21</v>
      </c>
      <c r="S82" s="212"/>
      <c r="T82" s="212"/>
      <c r="U82" s="212"/>
      <c r="V82" s="212"/>
      <c r="W82" s="212"/>
      <c r="X82" s="212" t="s">
        <v>127</v>
      </c>
      <c r="Y82" s="212"/>
      <c r="Z82" s="212"/>
      <c r="AA82" s="212"/>
      <c r="AB82" s="212"/>
      <c r="AC82" s="212"/>
      <c r="AD82" s="213" t="s">
        <v>126</v>
      </c>
      <c r="AE82" s="213"/>
      <c r="AF82" s="213"/>
      <c r="AG82" s="213"/>
      <c r="AH82" s="213"/>
      <c r="AI82" s="213"/>
      <c r="AJ82" s="214"/>
      <c r="AK82" s="214"/>
      <c r="AL82" s="214"/>
      <c r="AM82" s="214"/>
      <c r="AN82" s="214"/>
    </row>
    <row r="83" spans="3:40" ht="25.5" customHeight="1">
      <c r="C83" s="83" t="s">
        <v>136</v>
      </c>
      <c r="D83" s="84"/>
      <c r="E83" s="84"/>
      <c r="F83" s="84"/>
      <c r="G83" s="84"/>
      <c r="H83" s="84"/>
      <c r="I83" s="84"/>
      <c r="J83" s="84"/>
      <c r="K83" s="84"/>
      <c r="L83" s="84"/>
      <c r="M83" s="84"/>
      <c r="N83" s="84"/>
      <c r="O83" s="84"/>
      <c r="P83" s="84"/>
      <c r="Q83" s="84"/>
      <c r="R83" s="85">
        <f>ROUND('Riepilogo Progetti'!AI17,2)</f>
        <v>0</v>
      </c>
      <c r="S83" s="85"/>
      <c r="T83" s="85"/>
      <c r="U83" s="85"/>
      <c r="V83" s="85"/>
      <c r="W83" s="86"/>
      <c r="X83" s="81"/>
      <c r="Y83" s="81"/>
      <c r="Z83" s="81"/>
      <c r="AA83" s="81"/>
      <c r="AB83" s="81"/>
      <c r="AC83" s="82"/>
      <c r="AD83" s="219">
        <f>ROUND(R83+R84+R85+X86,2)</f>
        <v>0</v>
      </c>
      <c r="AE83" s="220"/>
      <c r="AF83" s="220"/>
      <c r="AG83" s="220"/>
      <c r="AH83" s="220"/>
      <c r="AI83" s="220"/>
      <c r="AJ83" s="220"/>
      <c r="AK83" s="220"/>
      <c r="AL83" s="220"/>
      <c r="AM83" s="220"/>
      <c r="AN83" s="221"/>
    </row>
    <row r="84" spans="3:40" ht="25.5" customHeight="1">
      <c r="C84" s="83" t="s">
        <v>134</v>
      </c>
      <c r="D84" s="84"/>
      <c r="E84" s="84"/>
      <c r="F84" s="84"/>
      <c r="G84" s="84"/>
      <c r="H84" s="84"/>
      <c r="I84" s="84"/>
      <c r="J84" s="84"/>
      <c r="K84" s="84"/>
      <c r="L84" s="84"/>
      <c r="M84" s="84"/>
      <c r="N84" s="84"/>
      <c r="O84" s="84"/>
      <c r="P84" s="84"/>
      <c r="Q84" s="84"/>
      <c r="R84" s="85">
        <f>ROUND('Riepilogo Progetti'!AI18,2)</f>
        <v>0</v>
      </c>
      <c r="S84" s="85"/>
      <c r="T84" s="85"/>
      <c r="U84" s="85"/>
      <c r="V84" s="85"/>
      <c r="W84" s="86"/>
      <c r="X84" s="81"/>
      <c r="Y84" s="81"/>
      <c r="Z84" s="81"/>
      <c r="AA84" s="81"/>
      <c r="AB84" s="81"/>
      <c r="AC84" s="82"/>
      <c r="AD84" s="222"/>
      <c r="AE84" s="223"/>
      <c r="AF84" s="223"/>
      <c r="AG84" s="223"/>
      <c r="AH84" s="223"/>
      <c r="AI84" s="223"/>
      <c r="AJ84" s="223"/>
      <c r="AK84" s="223"/>
      <c r="AL84" s="223"/>
      <c r="AM84" s="223"/>
      <c r="AN84" s="224"/>
    </row>
    <row r="85" spans="3:40" ht="25.5" customHeight="1">
      <c r="C85" s="83" t="s">
        <v>135</v>
      </c>
      <c r="D85" s="84"/>
      <c r="E85" s="84"/>
      <c r="F85" s="84"/>
      <c r="G85" s="84"/>
      <c r="H85" s="84"/>
      <c r="I85" s="84"/>
      <c r="J85" s="84"/>
      <c r="K85" s="84"/>
      <c r="L85" s="84"/>
      <c r="M85" s="84"/>
      <c r="N85" s="84"/>
      <c r="O85" s="84"/>
      <c r="P85" s="84"/>
      <c r="Q85" s="84"/>
      <c r="R85" s="85">
        <f>ROUND('Riepilogo Progetti'!AI19,2)</f>
        <v>0</v>
      </c>
      <c r="S85" s="85"/>
      <c r="T85" s="85"/>
      <c r="U85" s="85"/>
      <c r="V85" s="85"/>
      <c r="W85" s="86"/>
      <c r="X85" s="81"/>
      <c r="Y85" s="81"/>
      <c r="Z85" s="81"/>
      <c r="AA85" s="81"/>
      <c r="AB85" s="81"/>
      <c r="AC85" s="82"/>
      <c r="AD85" s="225"/>
      <c r="AE85" s="223"/>
      <c r="AF85" s="223"/>
      <c r="AG85" s="223"/>
      <c r="AH85" s="223"/>
      <c r="AI85" s="223"/>
      <c r="AJ85" s="223"/>
      <c r="AK85" s="223"/>
      <c r="AL85" s="223"/>
      <c r="AM85" s="223"/>
      <c r="AN85" s="224"/>
    </row>
    <row r="86" spans="3:40" ht="25.5" customHeight="1">
      <c r="C86" s="83" t="s">
        <v>138</v>
      </c>
      <c r="D86" s="84"/>
      <c r="E86" s="84"/>
      <c r="F86" s="84"/>
      <c r="G86" s="84"/>
      <c r="H86" s="84"/>
      <c r="I86" s="84"/>
      <c r="J86" s="84"/>
      <c r="K86" s="84"/>
      <c r="L86" s="84"/>
      <c r="M86" s="84"/>
      <c r="N86" s="84"/>
      <c r="O86" s="84"/>
      <c r="P86" s="84"/>
      <c r="Q86" s="84"/>
      <c r="R86" s="87"/>
      <c r="S86" s="87"/>
      <c r="T86" s="87"/>
      <c r="U86" s="87"/>
      <c r="V86" s="87"/>
      <c r="W86" s="88"/>
      <c r="X86" s="85">
        <f>ROUND('Riepilogo Progetti'!AI20,2)</f>
        <v>0</v>
      </c>
      <c r="Y86" s="85"/>
      <c r="Z86" s="85"/>
      <c r="AA86" s="85"/>
      <c r="AB86" s="85"/>
      <c r="AC86" s="86"/>
      <c r="AD86" s="225"/>
      <c r="AE86" s="223"/>
      <c r="AF86" s="223"/>
      <c r="AG86" s="223"/>
      <c r="AH86" s="223"/>
      <c r="AI86" s="223"/>
      <c r="AJ86" s="223"/>
      <c r="AK86" s="223"/>
      <c r="AL86" s="223"/>
      <c r="AM86" s="223"/>
      <c r="AN86" s="224"/>
    </row>
    <row r="87" spans="3:40" ht="45" customHeight="1">
      <c r="C87" s="99" t="s">
        <v>132</v>
      </c>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6"/>
      <c r="AD87" s="217">
        <f>ROUND(AD76+AD83,2)</f>
        <v>0</v>
      </c>
      <c r="AE87" s="217"/>
      <c r="AF87" s="217"/>
      <c r="AG87" s="217"/>
      <c r="AH87" s="217"/>
      <c r="AI87" s="217"/>
      <c r="AJ87" s="218"/>
      <c r="AK87" s="218"/>
      <c r="AL87" s="218"/>
      <c r="AM87" s="218"/>
      <c r="AN87" s="218"/>
    </row>
    <row r="88" spans="3:40" ht="27.75">
      <c r="F88" s="105" t="s">
        <v>139</v>
      </c>
      <c r="G88" s="106"/>
      <c r="H88" s="106"/>
      <c r="I88" s="106"/>
      <c r="J88" s="106"/>
      <c r="K88" s="106"/>
      <c r="L88" s="106"/>
      <c r="M88" s="106"/>
      <c r="N88" s="106"/>
      <c r="O88" s="106"/>
      <c r="P88" s="106"/>
      <c r="Q88" s="106"/>
      <c r="R88" s="106"/>
      <c r="S88" s="106"/>
      <c r="T88" s="106"/>
      <c r="U88" s="106"/>
      <c r="V88" s="107"/>
      <c r="W88" s="107"/>
      <c r="X88" s="107"/>
      <c r="Y88" s="107"/>
      <c r="Z88" s="107"/>
      <c r="AA88" s="107"/>
      <c r="AB88" s="106"/>
      <c r="AC88" s="106"/>
      <c r="AD88" s="106"/>
      <c r="AE88" s="106"/>
      <c r="AF88" s="106"/>
      <c r="AG88" s="106"/>
      <c r="AH88" s="106"/>
      <c r="AI88" s="106"/>
      <c r="AJ88" s="106"/>
      <c r="AK88" s="108"/>
    </row>
    <row r="89" spans="3:40" ht="24.75">
      <c r="D89" s="93" t="s">
        <v>140</v>
      </c>
      <c r="E89" s="94"/>
      <c r="F89" s="94"/>
      <c r="G89" s="94"/>
      <c r="H89" s="94"/>
      <c r="I89" s="94"/>
      <c r="J89" s="94"/>
      <c r="K89" s="94"/>
      <c r="L89" s="94"/>
      <c r="M89" s="94"/>
      <c r="N89" s="94"/>
      <c r="O89" s="94"/>
      <c r="P89" s="94"/>
      <c r="Q89" s="94"/>
      <c r="R89" s="94"/>
      <c r="S89" s="94"/>
      <c r="T89" s="94"/>
      <c r="U89" s="95"/>
      <c r="V89" s="89" t="str">
        <f>Dati!T14</f>
        <v>2014/2015</v>
      </c>
      <c r="W89" s="89"/>
      <c r="X89" s="89"/>
      <c r="Y89" s="89"/>
      <c r="Z89" s="89"/>
      <c r="AA89" s="89"/>
      <c r="AB89" s="96">
        <f>ROUND(M.O.F.!Z37,2)</f>
        <v>0</v>
      </c>
      <c r="AC89" s="97"/>
      <c r="AD89" s="97"/>
      <c r="AE89" s="97"/>
      <c r="AF89" s="97"/>
      <c r="AG89" s="97"/>
      <c r="AH89" s="97"/>
      <c r="AI89" s="97"/>
      <c r="AJ89" s="97"/>
      <c r="AK89" s="97"/>
      <c r="AL89" s="97"/>
      <c r="AM89" s="98"/>
    </row>
    <row r="90" spans="3:40" ht="24.75">
      <c r="D90" s="93" t="s">
        <v>141</v>
      </c>
      <c r="E90" s="94"/>
      <c r="F90" s="94"/>
      <c r="G90" s="94"/>
      <c r="H90" s="94"/>
      <c r="I90" s="94"/>
      <c r="J90" s="94"/>
      <c r="K90" s="94"/>
      <c r="L90" s="94"/>
      <c r="M90" s="94"/>
      <c r="N90" s="94"/>
      <c r="O90" s="94"/>
      <c r="P90" s="94"/>
      <c r="Q90" s="94"/>
      <c r="R90" s="94"/>
      <c r="S90" s="94"/>
      <c r="T90" s="94"/>
      <c r="U90" s="95"/>
      <c r="V90" s="90" t="str">
        <f>Dati!T13</f>
        <v>2015/2016</v>
      </c>
      <c r="W90" s="91"/>
      <c r="X90" s="91"/>
      <c r="Y90" s="91"/>
      <c r="Z90" s="91"/>
      <c r="AA90" s="92"/>
      <c r="AB90" s="96">
        <f>ROUND(M.O.F.!AF13,2)</f>
        <v>0</v>
      </c>
      <c r="AC90" s="97"/>
      <c r="AD90" s="97"/>
      <c r="AE90" s="97"/>
      <c r="AF90" s="97"/>
      <c r="AG90" s="97"/>
      <c r="AH90" s="97"/>
      <c r="AI90" s="97"/>
      <c r="AJ90" s="97"/>
      <c r="AK90" s="97"/>
      <c r="AL90" s="97"/>
      <c r="AM90" s="98"/>
    </row>
    <row r="91" spans="3:40" ht="25.5">
      <c r="D91" s="99" t="s">
        <v>83</v>
      </c>
      <c r="E91" s="100"/>
      <c r="F91" s="100"/>
      <c r="G91" s="100"/>
      <c r="H91" s="100"/>
      <c r="I91" s="100"/>
      <c r="J91" s="100"/>
      <c r="K91" s="100"/>
      <c r="L91" s="100"/>
      <c r="M91" s="100"/>
      <c r="N91" s="100"/>
      <c r="O91" s="100"/>
      <c r="P91" s="100"/>
      <c r="Q91" s="100"/>
      <c r="R91" s="100"/>
      <c r="S91" s="100"/>
      <c r="T91" s="100"/>
      <c r="U91" s="100"/>
      <c r="V91" s="100"/>
      <c r="W91" s="100"/>
      <c r="X91" s="100"/>
      <c r="Y91" s="100"/>
      <c r="Z91" s="100"/>
      <c r="AA91" s="101"/>
      <c r="AB91" s="102">
        <f>ROUND(AB89+AB90,2)</f>
        <v>0</v>
      </c>
      <c r="AC91" s="103"/>
      <c r="AD91" s="103"/>
      <c r="AE91" s="103"/>
      <c r="AF91" s="103"/>
      <c r="AG91" s="103"/>
      <c r="AH91" s="103"/>
      <c r="AI91" s="103"/>
      <c r="AJ91" s="103"/>
      <c r="AK91" s="103"/>
      <c r="AL91" s="103"/>
      <c r="AM91" s="104"/>
    </row>
    <row r="92" spans="3:40" ht="27.75">
      <c r="D92" s="93" t="s">
        <v>142</v>
      </c>
      <c r="E92" s="94"/>
      <c r="F92" s="94"/>
      <c r="G92" s="94"/>
      <c r="H92" s="94"/>
      <c r="I92" s="94"/>
      <c r="J92" s="94"/>
      <c r="K92" s="94"/>
      <c r="L92" s="94"/>
      <c r="M92" s="94"/>
      <c r="N92" s="94"/>
      <c r="O92" s="94"/>
      <c r="P92" s="94"/>
      <c r="Q92" s="94"/>
      <c r="R92" s="94"/>
      <c r="S92" s="94"/>
      <c r="T92" s="94"/>
      <c r="U92" s="94"/>
      <c r="V92" s="94"/>
      <c r="W92" s="94"/>
      <c r="X92" s="94"/>
      <c r="Y92" s="94"/>
      <c r="Z92" s="94"/>
      <c r="AA92" s="95"/>
      <c r="AB92" s="240">
        <f>ROUND(AD87,2)</f>
        <v>0</v>
      </c>
      <c r="AC92" s="241"/>
      <c r="AD92" s="241"/>
      <c r="AE92" s="241"/>
      <c r="AF92" s="241"/>
      <c r="AG92" s="241"/>
      <c r="AH92" s="241"/>
      <c r="AI92" s="241"/>
      <c r="AJ92" s="241"/>
      <c r="AK92" s="241"/>
      <c r="AL92" s="241"/>
      <c r="AM92" s="242"/>
    </row>
    <row r="93" spans="3:40" ht="25.5">
      <c r="D93" s="99" t="s">
        <v>143</v>
      </c>
      <c r="E93" s="100"/>
      <c r="F93" s="100"/>
      <c r="G93" s="100"/>
      <c r="H93" s="100"/>
      <c r="I93" s="100"/>
      <c r="J93" s="100"/>
      <c r="K93" s="100"/>
      <c r="L93" s="100"/>
      <c r="M93" s="100"/>
      <c r="N93" s="100"/>
      <c r="O93" s="100"/>
      <c r="P93" s="100"/>
      <c r="Q93" s="100"/>
      <c r="R93" s="100"/>
      <c r="S93" s="100"/>
      <c r="T93" s="100"/>
      <c r="U93" s="100"/>
      <c r="V93" s="100"/>
      <c r="W93" s="100"/>
      <c r="X93" s="100"/>
      <c r="Y93" s="100"/>
      <c r="Z93" s="100"/>
      <c r="AA93" s="101"/>
      <c r="AB93" s="102">
        <f>ROUND(AB91-AB92,2)</f>
        <v>0</v>
      </c>
      <c r="AC93" s="103"/>
      <c r="AD93" s="103"/>
      <c r="AE93" s="103"/>
      <c r="AF93" s="103"/>
      <c r="AG93" s="103"/>
      <c r="AH93" s="103"/>
      <c r="AI93" s="103"/>
      <c r="AJ93" s="103"/>
      <c r="AK93" s="103"/>
      <c r="AL93" s="103"/>
      <c r="AM93" s="104"/>
    </row>
    <row r="94" spans="3:40" ht="25.5">
      <c r="D94" s="243" t="s">
        <v>144</v>
      </c>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9" t="e">
        <f>ROUND(AB92*100/AB91,2)</f>
        <v>#DIV/0!</v>
      </c>
      <c r="AC94" s="209"/>
      <c r="AD94" s="209"/>
      <c r="AE94" s="209"/>
      <c r="AF94" s="209"/>
      <c r="AG94" s="209"/>
      <c r="AH94" s="209"/>
      <c r="AI94" s="209"/>
      <c r="AJ94" s="209"/>
      <c r="AK94" s="209"/>
      <c r="AL94" s="209"/>
      <c r="AM94" s="209"/>
    </row>
    <row r="95" spans="3:40" ht="30">
      <c r="D95" s="244" t="s">
        <v>145</v>
      </c>
      <c r="E95" s="244"/>
      <c r="F95" s="244"/>
      <c r="G95" s="244"/>
      <c r="H95" s="244"/>
      <c r="I95" s="245"/>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row>
    <row r="96" spans="3:40" ht="20.100000000000001" customHeight="1">
      <c r="D96" s="236" t="s">
        <v>91</v>
      </c>
      <c r="E96" s="237"/>
      <c r="F96" s="237"/>
      <c r="G96" s="237"/>
      <c r="H96" s="237"/>
      <c r="I96" s="237"/>
      <c r="J96" s="237"/>
      <c r="K96" s="237"/>
      <c r="L96" s="237"/>
      <c r="M96" s="237"/>
      <c r="N96" s="237"/>
      <c r="O96" s="238"/>
      <c r="P96" s="238"/>
      <c r="Q96" s="238"/>
      <c r="R96" s="238"/>
      <c r="S96" s="238"/>
      <c r="T96" s="238"/>
      <c r="U96" s="238"/>
      <c r="V96" s="238"/>
      <c r="W96" s="238"/>
      <c r="X96" s="238"/>
      <c r="Y96" s="238"/>
      <c r="Z96" s="238"/>
      <c r="AA96" s="239"/>
      <c r="AB96" s="229" t="s">
        <v>146</v>
      </c>
      <c r="AC96" s="230"/>
      <c r="AD96" s="230"/>
      <c r="AE96" s="231"/>
      <c r="AF96" s="231"/>
      <c r="AG96" s="231"/>
      <c r="AH96" s="231"/>
      <c r="AI96" s="231"/>
      <c r="AJ96" s="231"/>
      <c r="AK96" s="231"/>
      <c r="AL96" s="231"/>
      <c r="AM96" s="232"/>
    </row>
    <row r="97" spans="3:40" ht="18" customHeight="1">
      <c r="D97" s="233"/>
      <c r="E97" s="234"/>
      <c r="F97" s="234"/>
      <c r="G97" s="234"/>
      <c r="H97" s="234"/>
      <c r="I97" s="234"/>
      <c r="J97" s="234"/>
      <c r="K97" s="234"/>
      <c r="L97" s="234"/>
      <c r="M97" s="234"/>
      <c r="N97" s="234"/>
      <c r="O97" s="234"/>
      <c r="P97" s="234"/>
      <c r="Q97" s="234"/>
      <c r="R97" s="234"/>
      <c r="S97" s="234"/>
      <c r="T97" s="234"/>
      <c r="U97" s="234"/>
      <c r="V97" s="234"/>
      <c r="W97" s="234"/>
      <c r="X97" s="234"/>
      <c r="Y97" s="234"/>
      <c r="Z97" s="234"/>
      <c r="AA97" s="235"/>
      <c r="AB97" s="233"/>
      <c r="AC97" s="234"/>
      <c r="AD97" s="234"/>
      <c r="AE97" s="234"/>
      <c r="AF97" s="234"/>
      <c r="AG97" s="234"/>
      <c r="AH97" s="234"/>
      <c r="AI97" s="234"/>
      <c r="AJ97" s="234"/>
      <c r="AK97" s="234"/>
      <c r="AL97" s="234"/>
      <c r="AM97" s="235"/>
    </row>
    <row r="98" spans="3:40" ht="24" customHeight="1">
      <c r="D98" s="254" t="str">
        <f>M.O.F.!C16</f>
        <v>FUNZIONI     DOCENTI</v>
      </c>
      <c r="E98" s="255"/>
      <c r="F98" s="255"/>
      <c r="G98" s="255"/>
      <c r="H98" s="255"/>
      <c r="I98" s="255"/>
      <c r="J98" s="255"/>
      <c r="K98" s="255"/>
      <c r="L98" s="255"/>
      <c r="M98" s="255"/>
      <c r="N98" s="255"/>
      <c r="O98" s="94"/>
      <c r="P98" s="94"/>
      <c r="Q98" s="94"/>
      <c r="R98" s="94"/>
      <c r="S98" s="94"/>
      <c r="T98" s="94"/>
      <c r="U98" s="94"/>
      <c r="V98" s="94"/>
      <c r="W98" s="94"/>
      <c r="X98" s="94"/>
      <c r="Y98" s="94"/>
      <c r="Z98" s="94"/>
      <c r="AA98" s="95"/>
      <c r="AB98" s="96">
        <f>ROUND(M.O.F.!AF40,2)</f>
        <v>0</v>
      </c>
      <c r="AC98" s="97"/>
      <c r="AD98" s="97"/>
      <c r="AE98" s="97"/>
      <c r="AF98" s="97"/>
      <c r="AG98" s="97"/>
      <c r="AH98" s="97"/>
      <c r="AI98" s="97"/>
      <c r="AJ98" s="97"/>
      <c r="AK98" s="97"/>
      <c r="AL98" s="97"/>
      <c r="AM98" s="98"/>
    </row>
    <row r="99" spans="3:40" ht="24" customHeight="1">
      <c r="D99" s="254" t="str">
        <f>M.O.F.!C21</f>
        <v>INCARICHI     A.T.A.</v>
      </c>
      <c r="E99" s="255"/>
      <c r="F99" s="255"/>
      <c r="G99" s="255"/>
      <c r="H99" s="255"/>
      <c r="I99" s="255"/>
      <c r="J99" s="255"/>
      <c r="K99" s="255"/>
      <c r="L99" s="255"/>
      <c r="M99" s="255"/>
      <c r="N99" s="255"/>
      <c r="O99" s="94"/>
      <c r="P99" s="94"/>
      <c r="Q99" s="94"/>
      <c r="R99" s="94"/>
      <c r="S99" s="94"/>
      <c r="T99" s="94"/>
      <c r="U99" s="94"/>
      <c r="V99" s="94"/>
      <c r="W99" s="94"/>
      <c r="X99" s="94"/>
      <c r="Y99" s="94"/>
      <c r="Z99" s="94"/>
      <c r="AA99" s="95"/>
      <c r="AB99" s="96">
        <f>ROUND(M.O.F.!AF41,2)</f>
        <v>0</v>
      </c>
      <c r="AC99" s="97"/>
      <c r="AD99" s="97"/>
      <c r="AE99" s="97"/>
      <c r="AF99" s="97"/>
      <c r="AG99" s="97"/>
      <c r="AH99" s="97"/>
      <c r="AI99" s="97"/>
      <c r="AJ99" s="97"/>
      <c r="AK99" s="97"/>
      <c r="AL99" s="97"/>
      <c r="AM99" s="98"/>
    </row>
    <row r="100" spans="3:40" ht="24" customHeight="1">
      <c r="D100" s="254" t="str">
        <f>M.O.F.!C25</f>
        <v>ORE     ECCEDENTI</v>
      </c>
      <c r="E100" s="255"/>
      <c r="F100" s="255"/>
      <c r="G100" s="255"/>
      <c r="H100" s="255"/>
      <c r="I100" s="255"/>
      <c r="J100" s="255"/>
      <c r="K100" s="255"/>
      <c r="L100" s="255"/>
      <c r="M100" s="255"/>
      <c r="N100" s="255"/>
      <c r="O100" s="94"/>
      <c r="P100" s="94"/>
      <c r="Q100" s="94"/>
      <c r="R100" s="94"/>
      <c r="S100" s="94"/>
      <c r="T100" s="94"/>
      <c r="U100" s="94"/>
      <c r="V100" s="94"/>
      <c r="W100" s="94"/>
      <c r="X100" s="94"/>
      <c r="Y100" s="94"/>
      <c r="Z100" s="94"/>
      <c r="AA100" s="95"/>
      <c r="AB100" s="96">
        <f>ROUND(M.O.F.!AF42,2)</f>
        <v>0</v>
      </c>
      <c r="AC100" s="97"/>
      <c r="AD100" s="97"/>
      <c r="AE100" s="97"/>
      <c r="AF100" s="97"/>
      <c r="AG100" s="97"/>
      <c r="AH100" s="97"/>
      <c r="AI100" s="97"/>
      <c r="AJ100" s="97"/>
      <c r="AK100" s="97"/>
      <c r="AL100" s="97"/>
      <c r="AM100" s="98"/>
    </row>
    <row r="101" spans="3:40" ht="24" customHeight="1">
      <c r="D101" s="254" t="str">
        <f>M.O.F.!C29</f>
        <v>ATTIVITA'     SPORTIVA</v>
      </c>
      <c r="E101" s="255"/>
      <c r="F101" s="255"/>
      <c r="G101" s="255"/>
      <c r="H101" s="255"/>
      <c r="I101" s="255"/>
      <c r="J101" s="255"/>
      <c r="K101" s="255"/>
      <c r="L101" s="255"/>
      <c r="M101" s="255"/>
      <c r="N101" s="255"/>
      <c r="O101" s="94"/>
      <c r="P101" s="94"/>
      <c r="Q101" s="94"/>
      <c r="R101" s="94"/>
      <c r="S101" s="94"/>
      <c r="T101" s="94"/>
      <c r="U101" s="94"/>
      <c r="V101" s="94"/>
      <c r="W101" s="94"/>
      <c r="X101" s="94"/>
      <c r="Y101" s="94"/>
      <c r="Z101" s="94"/>
      <c r="AA101" s="95"/>
      <c r="AB101" s="96">
        <f>ROUND(M.O.F.!AF43,2)</f>
        <v>0</v>
      </c>
      <c r="AC101" s="97"/>
      <c r="AD101" s="97"/>
      <c r="AE101" s="97"/>
      <c r="AF101" s="97"/>
      <c r="AG101" s="97"/>
      <c r="AH101" s="97"/>
      <c r="AI101" s="97"/>
      <c r="AJ101" s="97"/>
      <c r="AK101" s="97"/>
      <c r="AL101" s="97"/>
      <c r="AM101" s="98"/>
    </row>
    <row r="102" spans="3:40" ht="30">
      <c r="D102" s="247" t="s">
        <v>83</v>
      </c>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9"/>
      <c r="AB102" s="102">
        <f>ROUND(AB98+AB99+AB100+AB101,2)</f>
        <v>0</v>
      </c>
      <c r="AC102" s="103"/>
      <c r="AD102" s="103"/>
      <c r="AE102" s="103"/>
      <c r="AF102" s="103"/>
      <c r="AG102" s="103"/>
      <c r="AH102" s="103"/>
      <c r="AI102" s="103"/>
      <c r="AJ102" s="103"/>
      <c r="AK102" s="103"/>
      <c r="AL102" s="103"/>
      <c r="AM102" s="104"/>
    </row>
    <row r="103" spans="3:40" ht="22.5">
      <c r="C103" s="71" t="s">
        <v>98</v>
      </c>
      <c r="D103" s="71"/>
      <c r="E103" s="72"/>
      <c r="F103" s="72"/>
      <c r="G103" s="72"/>
      <c r="H103" s="72"/>
      <c r="I103" s="72"/>
      <c r="J103" s="72"/>
      <c r="K103" s="138" t="s">
        <v>147</v>
      </c>
      <c r="L103" s="139"/>
      <c r="M103" s="139"/>
      <c r="N103" s="139"/>
      <c r="O103" s="139"/>
      <c r="P103" s="139"/>
      <c r="Q103" s="139"/>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1"/>
    </row>
    <row r="104" spans="3:40" ht="23.25" customHeight="1">
      <c r="C104" s="77" t="s">
        <v>100</v>
      </c>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3"/>
    </row>
    <row r="105" spans="3:40" ht="68.25" customHeight="1">
      <c r="C105" s="71" t="s">
        <v>101</v>
      </c>
      <c r="D105" s="71"/>
      <c r="E105" s="72"/>
      <c r="F105" s="72"/>
      <c r="G105" s="72"/>
      <c r="H105" s="72"/>
      <c r="I105" s="72"/>
      <c r="J105" s="72"/>
      <c r="K105" s="73" t="s">
        <v>148</v>
      </c>
      <c r="L105" s="74"/>
      <c r="M105" s="74"/>
      <c r="N105" s="74"/>
      <c r="O105" s="74"/>
      <c r="P105" s="74"/>
      <c r="Q105" s="74"/>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6"/>
    </row>
    <row r="106" spans="3:40" ht="18.75">
      <c r="C106" s="67" t="s">
        <v>104</v>
      </c>
      <c r="D106" s="68"/>
      <c r="E106" s="68"/>
      <c r="F106" s="68"/>
      <c r="G106" s="68"/>
      <c r="H106" s="69"/>
      <c r="I106" s="199" t="s">
        <v>149</v>
      </c>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9"/>
    </row>
    <row r="107" spans="3:40" ht="22.5">
      <c r="C107" s="67" t="s">
        <v>106</v>
      </c>
      <c r="D107" s="68"/>
      <c r="E107" s="68"/>
      <c r="F107" s="68"/>
      <c r="G107" s="68"/>
      <c r="H107" s="69"/>
      <c r="I107" s="199" t="s">
        <v>151</v>
      </c>
      <c r="J107" s="68"/>
      <c r="K107" s="68"/>
      <c r="L107" s="68"/>
      <c r="M107" s="68"/>
      <c r="N107" s="68"/>
      <c r="O107" s="68"/>
      <c r="P107" s="68"/>
      <c r="Q107" s="68"/>
      <c r="R107" s="68"/>
      <c r="S107" s="68"/>
      <c r="T107" s="68"/>
      <c r="U107" s="68"/>
      <c r="V107" s="68"/>
      <c r="W107" s="68"/>
      <c r="X107" s="68"/>
      <c r="Y107" s="68"/>
      <c r="Z107" s="69"/>
      <c r="AA107" s="184">
        <f>ROUND(M.O.F.!AF33,2)</f>
        <v>0</v>
      </c>
      <c r="AB107" s="185"/>
      <c r="AC107" s="185"/>
      <c r="AD107" s="185"/>
      <c r="AE107" s="185"/>
      <c r="AF107" s="185"/>
      <c r="AG107" s="185"/>
      <c r="AH107" s="185"/>
      <c r="AI107" s="185"/>
      <c r="AJ107" s="185"/>
      <c r="AK107" s="185"/>
      <c r="AL107" s="185"/>
      <c r="AM107" s="185"/>
      <c r="AN107" s="186"/>
    </row>
    <row r="108" spans="3:40" ht="22.5">
      <c r="C108" s="67" t="s">
        <v>150</v>
      </c>
      <c r="D108" s="68"/>
      <c r="E108" s="68"/>
      <c r="F108" s="68"/>
      <c r="G108" s="68"/>
      <c r="H108" s="69"/>
      <c r="I108" s="199" t="s">
        <v>152</v>
      </c>
      <c r="J108" s="68"/>
      <c r="K108" s="68"/>
      <c r="L108" s="68"/>
      <c r="M108" s="68"/>
      <c r="N108" s="68"/>
      <c r="O108" s="68"/>
      <c r="P108" s="68"/>
      <c r="Q108" s="68"/>
      <c r="R108" s="68"/>
      <c r="S108" s="68"/>
      <c r="T108" s="68"/>
      <c r="U108" s="68"/>
      <c r="V108" s="68"/>
      <c r="W108" s="68"/>
      <c r="X108" s="68"/>
      <c r="Y108" s="68"/>
      <c r="Z108" s="69"/>
      <c r="AA108" s="184">
        <f>ROUND(M.O.F.!Z45,2)</f>
        <v>0</v>
      </c>
      <c r="AB108" s="185"/>
      <c r="AC108" s="185"/>
      <c r="AD108" s="185"/>
      <c r="AE108" s="185"/>
      <c r="AF108" s="185"/>
      <c r="AG108" s="185"/>
      <c r="AH108" s="185"/>
      <c r="AI108" s="185"/>
      <c r="AJ108" s="185"/>
      <c r="AK108" s="185"/>
      <c r="AL108" s="185"/>
      <c r="AM108" s="185"/>
      <c r="AN108" s="186"/>
    </row>
    <row r="109" spans="3:40" ht="25.5">
      <c r="C109" s="70" t="s">
        <v>83</v>
      </c>
      <c r="D109" s="68"/>
      <c r="E109" s="68"/>
      <c r="F109" s="68"/>
      <c r="G109" s="68"/>
      <c r="H109" s="68"/>
      <c r="I109" s="68"/>
      <c r="J109" s="68"/>
      <c r="K109" s="68"/>
      <c r="L109" s="68"/>
      <c r="M109" s="68"/>
      <c r="N109" s="68"/>
      <c r="O109" s="68"/>
      <c r="P109" s="68"/>
      <c r="Q109" s="68"/>
      <c r="R109" s="68"/>
      <c r="S109" s="68"/>
      <c r="T109" s="68"/>
      <c r="U109" s="68"/>
      <c r="V109" s="68"/>
      <c r="W109" s="68"/>
      <c r="X109" s="68"/>
      <c r="Y109" s="68"/>
      <c r="Z109" s="69"/>
      <c r="AA109" s="194">
        <f>ROUND(AA107+AA108,2)</f>
        <v>0</v>
      </c>
      <c r="AB109" s="195"/>
      <c r="AC109" s="195"/>
      <c r="AD109" s="195"/>
      <c r="AE109" s="195"/>
      <c r="AF109" s="195"/>
      <c r="AG109" s="195"/>
      <c r="AH109" s="195"/>
      <c r="AI109" s="195"/>
      <c r="AJ109" s="195"/>
      <c r="AK109" s="195"/>
      <c r="AL109" s="195"/>
      <c r="AM109" s="195"/>
      <c r="AN109" s="196"/>
    </row>
    <row r="110" spans="3:40" ht="41.25" customHeight="1">
      <c r="C110" s="71" t="s">
        <v>109</v>
      </c>
      <c r="D110" s="71"/>
      <c r="E110" s="72"/>
      <c r="F110" s="72"/>
      <c r="G110" s="72"/>
      <c r="H110" s="72"/>
      <c r="I110" s="72"/>
      <c r="J110" s="72"/>
      <c r="K110" s="73" t="s">
        <v>153</v>
      </c>
      <c r="L110" s="74"/>
      <c r="M110" s="74"/>
      <c r="N110" s="74"/>
      <c r="O110" s="74"/>
      <c r="P110" s="74"/>
      <c r="Q110" s="74"/>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6"/>
    </row>
    <row r="111" spans="3:40" ht="23.25" customHeight="1">
      <c r="C111" s="77" t="s">
        <v>100</v>
      </c>
      <c r="D111" s="78"/>
      <c r="E111" s="78"/>
      <c r="F111" s="78"/>
      <c r="G111" s="78"/>
      <c r="H111" s="78"/>
      <c r="I111" s="78"/>
      <c r="J111" s="78"/>
      <c r="K111" s="78"/>
      <c r="L111" s="78"/>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80"/>
    </row>
    <row r="112" spans="3:40" ht="68.25" customHeight="1">
      <c r="C112" s="71" t="s">
        <v>154</v>
      </c>
      <c r="D112" s="71"/>
      <c r="E112" s="72"/>
      <c r="F112" s="72"/>
      <c r="G112" s="72"/>
      <c r="H112" s="72"/>
      <c r="I112" s="72"/>
      <c r="J112" s="72"/>
      <c r="K112" s="73" t="s">
        <v>155</v>
      </c>
      <c r="L112" s="74"/>
      <c r="M112" s="74"/>
      <c r="N112" s="74"/>
      <c r="O112" s="74"/>
      <c r="P112" s="74"/>
      <c r="Q112" s="74"/>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6"/>
    </row>
    <row r="113" spans="3:40">
      <c r="C113" s="115" t="s">
        <v>156</v>
      </c>
      <c r="D113" s="115"/>
      <c r="E113" s="115"/>
      <c r="F113" s="115"/>
      <c r="G113" s="115"/>
      <c r="H113" s="115"/>
      <c r="I113" s="115"/>
      <c r="J113" s="115"/>
      <c r="K113" s="115"/>
      <c r="L113" s="115"/>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row>
    <row r="114" spans="3:40" ht="8.25" customHeight="1">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row>
    <row r="115" spans="3:40" ht="12" customHeight="1">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row>
    <row r="116" spans="3:40">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row>
    <row r="117" spans="3:40" ht="17.25" customHeight="1">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row>
    <row r="118" spans="3:40" ht="25.5">
      <c r="C118" s="250" t="s">
        <v>157</v>
      </c>
      <c r="D118" s="251"/>
      <c r="E118" s="251"/>
      <c r="F118" s="251"/>
      <c r="G118" s="252"/>
      <c r="H118" s="252"/>
      <c r="I118" s="252"/>
      <c r="J118" s="252"/>
      <c r="K118" s="252"/>
      <c r="L118" s="252"/>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row>
    <row r="119" spans="3:40" ht="39.75" customHeight="1">
      <c r="C119" s="256" t="s">
        <v>91</v>
      </c>
      <c r="D119" s="257"/>
      <c r="E119" s="257"/>
      <c r="F119" s="257"/>
      <c r="G119" s="257"/>
      <c r="H119" s="257"/>
      <c r="I119" s="257"/>
      <c r="J119" s="257"/>
      <c r="K119" s="257"/>
      <c r="L119" s="257"/>
      <c r="M119" s="257"/>
      <c r="N119" s="260" t="s">
        <v>158</v>
      </c>
      <c r="O119" s="261"/>
      <c r="P119" s="261"/>
      <c r="Q119" s="261"/>
      <c r="R119" s="260" t="s">
        <v>159</v>
      </c>
      <c r="S119" s="261"/>
      <c r="T119" s="261"/>
      <c r="U119" s="261"/>
      <c r="V119" s="260" t="s">
        <v>160</v>
      </c>
      <c r="W119" s="261"/>
      <c r="X119" s="261"/>
      <c r="Y119" s="261"/>
      <c r="Z119" s="264"/>
      <c r="AA119" s="264"/>
      <c r="AB119" s="260" t="s">
        <v>161</v>
      </c>
      <c r="AC119" s="261"/>
      <c r="AD119" s="261"/>
      <c r="AE119" s="261"/>
      <c r="AF119" s="264"/>
      <c r="AG119" s="260" t="s">
        <v>162</v>
      </c>
      <c r="AH119" s="261"/>
      <c r="AI119" s="261"/>
      <c r="AJ119" s="261"/>
      <c r="AK119" s="265"/>
      <c r="AL119" s="265"/>
      <c r="AM119" s="265"/>
      <c r="AN119" s="265"/>
    </row>
    <row r="120" spans="3:40" ht="18" customHeight="1">
      <c r="C120" s="258" t="str">
        <f>M.O.F.!C13</f>
        <v>FONDO  di  ISTITUTO</v>
      </c>
      <c r="D120" s="259"/>
      <c r="E120" s="259"/>
      <c r="F120" s="259"/>
      <c r="G120" s="259"/>
      <c r="H120" s="259"/>
      <c r="I120" s="259"/>
      <c r="J120" s="259"/>
      <c r="K120" s="259"/>
      <c r="L120" s="259"/>
      <c r="M120" s="259"/>
      <c r="N120" s="262">
        <f>ROUND(M.O.F.!AF13,2)</f>
        <v>0</v>
      </c>
      <c r="O120" s="262"/>
      <c r="P120" s="262"/>
      <c r="Q120" s="262"/>
      <c r="R120" s="262">
        <f>ROUND(M.O.F.!Z37,2)</f>
        <v>0</v>
      </c>
      <c r="S120" s="262"/>
      <c r="T120" s="262"/>
      <c r="U120" s="262"/>
      <c r="V120" s="266">
        <f>ROUND(N120+R120,2)</f>
        <v>0</v>
      </c>
      <c r="W120" s="266"/>
      <c r="X120" s="266"/>
      <c r="Y120" s="266"/>
      <c r="Z120" s="267"/>
      <c r="AA120" s="267"/>
      <c r="AB120" s="262">
        <f>ROUND(AB92,2)</f>
        <v>0</v>
      </c>
      <c r="AC120" s="262"/>
      <c r="AD120" s="262"/>
      <c r="AE120" s="262"/>
      <c r="AF120" s="210"/>
      <c r="AG120" s="266">
        <f>ROUND(V120-AB120,2)</f>
        <v>0</v>
      </c>
      <c r="AH120" s="266"/>
      <c r="AI120" s="266"/>
      <c r="AJ120" s="266"/>
      <c r="AK120" s="267"/>
      <c r="AL120" s="267"/>
      <c r="AM120" s="210"/>
      <c r="AN120" s="210"/>
    </row>
    <row r="121" spans="3:40" ht="18" customHeight="1">
      <c r="C121" s="258" t="str">
        <f>M.O.F.!C16</f>
        <v>FUNZIONI     DOCENTI</v>
      </c>
      <c r="D121" s="259"/>
      <c r="E121" s="259"/>
      <c r="F121" s="259"/>
      <c r="G121" s="259"/>
      <c r="H121" s="259"/>
      <c r="I121" s="259"/>
      <c r="J121" s="259"/>
      <c r="K121" s="259"/>
      <c r="L121" s="259"/>
      <c r="M121" s="259"/>
      <c r="N121" s="262">
        <f>ROUND(M.O.F.!AF20,2)</f>
        <v>0</v>
      </c>
      <c r="O121" s="262"/>
      <c r="P121" s="262"/>
      <c r="Q121" s="262"/>
      <c r="R121" s="262">
        <f>ROUND(M.O.F.!Z40,2)</f>
        <v>0</v>
      </c>
      <c r="S121" s="262"/>
      <c r="T121" s="262"/>
      <c r="U121" s="262"/>
      <c r="V121" s="266">
        <f t="shared" ref="V121:V124" si="2">ROUND(N121+R121,2)</f>
        <v>0</v>
      </c>
      <c r="W121" s="266"/>
      <c r="X121" s="266"/>
      <c r="Y121" s="266"/>
      <c r="Z121" s="267"/>
      <c r="AA121" s="267"/>
      <c r="AB121" s="262">
        <f>ROUND(AB98,2)</f>
        <v>0</v>
      </c>
      <c r="AC121" s="262"/>
      <c r="AD121" s="262"/>
      <c r="AE121" s="262"/>
      <c r="AF121" s="210"/>
      <c r="AG121" s="266">
        <f t="shared" ref="AG121:AG124" si="3">ROUND(V121-AB121,2)</f>
        <v>0</v>
      </c>
      <c r="AH121" s="266"/>
      <c r="AI121" s="266"/>
      <c r="AJ121" s="266"/>
      <c r="AK121" s="267"/>
      <c r="AL121" s="267"/>
      <c r="AM121" s="210"/>
      <c r="AN121" s="210"/>
    </row>
    <row r="122" spans="3:40" ht="15.75">
      <c r="C122" s="258" t="str">
        <f>M.O.F.!C21</f>
        <v>INCARICHI     A.T.A.</v>
      </c>
      <c r="D122" s="259"/>
      <c r="E122" s="259"/>
      <c r="F122" s="259"/>
      <c r="G122" s="259"/>
      <c r="H122" s="259"/>
      <c r="I122" s="259"/>
      <c r="J122" s="259"/>
      <c r="K122" s="259"/>
      <c r="L122" s="259"/>
      <c r="M122" s="259"/>
      <c r="N122" s="262">
        <f>ROUND(M.O.F.!AF22,2)</f>
        <v>0</v>
      </c>
      <c r="O122" s="262"/>
      <c r="P122" s="262"/>
      <c r="Q122" s="262"/>
      <c r="R122" s="262">
        <f>ROUND(M.O.F.!Z41,2)</f>
        <v>0</v>
      </c>
      <c r="S122" s="262"/>
      <c r="T122" s="262"/>
      <c r="U122" s="262"/>
      <c r="V122" s="266">
        <f t="shared" si="2"/>
        <v>0</v>
      </c>
      <c r="W122" s="266"/>
      <c r="X122" s="266"/>
      <c r="Y122" s="266"/>
      <c r="Z122" s="267"/>
      <c r="AA122" s="267"/>
      <c r="AB122" s="262">
        <f t="shared" ref="AB122:AB124" si="4">ROUND(AB99,2)</f>
        <v>0</v>
      </c>
      <c r="AC122" s="262"/>
      <c r="AD122" s="262"/>
      <c r="AE122" s="262"/>
      <c r="AF122" s="210"/>
      <c r="AG122" s="266">
        <f t="shared" si="3"/>
        <v>0</v>
      </c>
      <c r="AH122" s="266"/>
      <c r="AI122" s="266"/>
      <c r="AJ122" s="266"/>
      <c r="AK122" s="267"/>
      <c r="AL122" s="267"/>
      <c r="AM122" s="210"/>
      <c r="AN122" s="210"/>
    </row>
    <row r="123" spans="3:40" ht="15.75">
      <c r="C123" s="258" t="str">
        <f>M.O.F.!C25</f>
        <v>ORE     ECCEDENTI</v>
      </c>
      <c r="D123" s="259"/>
      <c r="E123" s="259"/>
      <c r="F123" s="259"/>
      <c r="G123" s="259"/>
      <c r="H123" s="259"/>
      <c r="I123" s="259"/>
      <c r="J123" s="259"/>
      <c r="K123" s="259"/>
      <c r="L123" s="259"/>
      <c r="M123" s="259"/>
      <c r="N123" s="262">
        <f>ROUND(M.O.F.!AF28,2)</f>
        <v>0</v>
      </c>
      <c r="O123" s="262"/>
      <c r="P123" s="262"/>
      <c r="Q123" s="262"/>
      <c r="R123" s="262">
        <f>ROUND(M.O.F.!Z42,2)</f>
        <v>0</v>
      </c>
      <c r="S123" s="262"/>
      <c r="T123" s="262"/>
      <c r="U123" s="262"/>
      <c r="V123" s="266">
        <f t="shared" si="2"/>
        <v>0</v>
      </c>
      <c r="W123" s="266"/>
      <c r="X123" s="266"/>
      <c r="Y123" s="266"/>
      <c r="Z123" s="267"/>
      <c r="AA123" s="267"/>
      <c r="AB123" s="262">
        <f t="shared" si="4"/>
        <v>0</v>
      </c>
      <c r="AC123" s="262"/>
      <c r="AD123" s="262"/>
      <c r="AE123" s="262"/>
      <c r="AF123" s="210"/>
      <c r="AG123" s="266">
        <f t="shared" si="3"/>
        <v>0</v>
      </c>
      <c r="AH123" s="266"/>
      <c r="AI123" s="266"/>
      <c r="AJ123" s="266"/>
      <c r="AK123" s="267"/>
      <c r="AL123" s="267"/>
      <c r="AM123" s="210"/>
      <c r="AN123" s="210"/>
    </row>
    <row r="124" spans="3:40" ht="15.75">
      <c r="C124" s="258" t="str">
        <f>M.O.F.!C25</f>
        <v>ORE     ECCEDENTI</v>
      </c>
      <c r="D124" s="259"/>
      <c r="E124" s="259"/>
      <c r="F124" s="259"/>
      <c r="G124" s="259"/>
      <c r="H124" s="259"/>
      <c r="I124" s="259"/>
      <c r="J124" s="259"/>
      <c r="K124" s="259"/>
      <c r="L124" s="259"/>
      <c r="M124" s="259"/>
      <c r="N124" s="262">
        <f>ROUND(M.O.F.!AF32,2)</f>
        <v>0</v>
      </c>
      <c r="O124" s="262"/>
      <c r="P124" s="262"/>
      <c r="Q124" s="262"/>
      <c r="R124" s="262">
        <f>ROUND(M.O.F.!Z43,2)</f>
        <v>0</v>
      </c>
      <c r="S124" s="262"/>
      <c r="T124" s="262"/>
      <c r="U124" s="262"/>
      <c r="V124" s="266">
        <f t="shared" si="2"/>
        <v>0</v>
      </c>
      <c r="W124" s="266"/>
      <c r="X124" s="266"/>
      <c r="Y124" s="266"/>
      <c r="Z124" s="267"/>
      <c r="AA124" s="267"/>
      <c r="AB124" s="262">
        <f t="shared" si="4"/>
        <v>0</v>
      </c>
      <c r="AC124" s="262"/>
      <c r="AD124" s="262"/>
      <c r="AE124" s="262"/>
      <c r="AF124" s="210"/>
      <c r="AG124" s="266">
        <f t="shared" si="3"/>
        <v>0</v>
      </c>
      <c r="AH124" s="266"/>
      <c r="AI124" s="266"/>
      <c r="AJ124" s="266"/>
      <c r="AK124" s="267"/>
      <c r="AL124" s="267"/>
      <c r="AM124" s="210"/>
      <c r="AN124" s="210"/>
    </row>
    <row r="125" spans="3:40" ht="27.75">
      <c r="C125" s="132" t="s">
        <v>83</v>
      </c>
      <c r="D125" s="133"/>
      <c r="E125" s="133"/>
      <c r="F125" s="133"/>
      <c r="G125" s="133"/>
      <c r="H125" s="133"/>
      <c r="I125" s="133"/>
      <c r="J125" s="133"/>
      <c r="K125" s="133"/>
      <c r="L125" s="133"/>
      <c r="M125" s="133"/>
      <c r="N125" s="263">
        <f>ROUND(N120+N121+N122+N123+N124,2)</f>
        <v>0</v>
      </c>
      <c r="O125" s="263"/>
      <c r="P125" s="263"/>
      <c r="Q125" s="263"/>
      <c r="R125" s="266">
        <f>ROUND(R120+R121+R122+R123+R124,2)</f>
        <v>0</v>
      </c>
      <c r="S125" s="266"/>
      <c r="T125" s="266"/>
      <c r="U125" s="266"/>
      <c r="V125" s="267">
        <f>ROUND(V120+V121+V122+V123+V124,2)</f>
        <v>0</v>
      </c>
      <c r="W125" s="267"/>
      <c r="X125" s="267"/>
      <c r="Y125" s="267"/>
      <c r="Z125" s="267"/>
      <c r="AA125" s="267"/>
      <c r="AB125" s="278">
        <f>ROUND(AB120+AB121+AB122+AB123+AB124,2)</f>
        <v>0</v>
      </c>
      <c r="AC125" s="278"/>
      <c r="AD125" s="278"/>
      <c r="AE125" s="278"/>
      <c r="AF125" s="278"/>
      <c r="AG125" s="267">
        <f>ROUND(AG120+AG121+AG122+AG123+AG124,2)</f>
        <v>0</v>
      </c>
      <c r="AH125" s="267"/>
      <c r="AI125" s="267"/>
      <c r="AJ125" s="267"/>
      <c r="AK125" s="267"/>
      <c r="AL125" s="267"/>
      <c r="AM125" s="279"/>
      <c r="AN125" s="279"/>
    </row>
    <row r="126" spans="3:40" ht="90.75" customHeight="1">
      <c r="C126" s="156" t="s">
        <v>163</v>
      </c>
      <c r="D126" s="157"/>
      <c r="E126" s="157"/>
      <c r="F126" s="158"/>
      <c r="G126" s="158"/>
      <c r="H126" s="158"/>
      <c r="I126" s="158"/>
      <c r="J126" s="158"/>
      <c r="K126" s="158"/>
      <c r="L126" s="158"/>
      <c r="M126" s="159" t="s">
        <v>164</v>
      </c>
      <c r="N126" s="160"/>
      <c r="O126" s="160"/>
      <c r="P126" s="160"/>
      <c r="Q126" s="160"/>
      <c r="R126" s="160"/>
      <c r="S126" s="160"/>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2"/>
    </row>
    <row r="127" spans="3:40" ht="19.5">
      <c r="D127" s="275" t="s">
        <v>165</v>
      </c>
      <c r="E127" s="276"/>
      <c r="F127" s="276"/>
      <c r="G127" s="276"/>
      <c r="H127" s="276"/>
      <c r="I127" s="276"/>
      <c r="J127" s="276"/>
      <c r="K127" s="276"/>
      <c r="L127" s="276"/>
      <c r="M127" s="277" t="str">
        <f>Dati!T13</f>
        <v>2015/2016</v>
      </c>
      <c r="N127" s="66"/>
      <c r="O127" s="66"/>
      <c r="P127" s="66"/>
      <c r="Q127" s="66"/>
      <c r="R127" s="66"/>
      <c r="S127" s="66"/>
      <c r="T127" s="66"/>
      <c r="U127" s="66"/>
      <c r="W127" s="275" t="s">
        <v>165</v>
      </c>
      <c r="X127" s="276"/>
      <c r="Y127" s="276"/>
      <c r="Z127" s="276"/>
      <c r="AA127" s="276"/>
      <c r="AB127" s="276"/>
      <c r="AC127" s="276"/>
      <c r="AD127" s="276"/>
      <c r="AE127" s="276"/>
      <c r="AF127" s="280" t="str">
        <f>Dati!T14</f>
        <v>2014/2015</v>
      </c>
      <c r="AG127" s="281"/>
      <c r="AH127" s="281"/>
      <c r="AI127" s="281"/>
      <c r="AJ127" s="281"/>
      <c r="AK127" s="281"/>
      <c r="AL127" s="281"/>
      <c r="AM127" s="281"/>
      <c r="AN127" s="65"/>
    </row>
    <row r="128" spans="3:40" ht="19.5">
      <c r="D128" s="268" t="s">
        <v>242</v>
      </c>
      <c r="E128" s="268"/>
      <c r="F128" s="268"/>
      <c r="G128" s="268"/>
      <c r="H128" s="268"/>
      <c r="I128" s="268"/>
      <c r="J128" s="268"/>
      <c r="K128" s="268"/>
      <c r="L128" s="268"/>
      <c r="M128" s="268" t="s">
        <v>243</v>
      </c>
      <c r="N128" s="268"/>
      <c r="O128" s="268"/>
      <c r="P128" s="268"/>
      <c r="Q128" s="268"/>
      <c r="R128" s="268"/>
      <c r="S128" s="268"/>
      <c r="T128" s="268"/>
      <c r="U128" s="268"/>
      <c r="W128" s="268" t="s">
        <v>242</v>
      </c>
      <c r="X128" s="268"/>
      <c r="Y128" s="268"/>
      <c r="Z128" s="268"/>
      <c r="AA128" s="268"/>
      <c r="AB128" s="268"/>
      <c r="AC128" s="268"/>
      <c r="AD128" s="268"/>
      <c r="AE128" s="268"/>
      <c r="AF128" s="268" t="s">
        <v>243</v>
      </c>
      <c r="AG128" s="268"/>
      <c r="AH128" s="268"/>
      <c r="AI128" s="268"/>
      <c r="AJ128" s="268"/>
      <c r="AK128" s="268"/>
      <c r="AL128" s="268"/>
      <c r="AM128" s="268"/>
      <c r="AN128" s="268"/>
    </row>
    <row r="129" spans="3:40" ht="20.25">
      <c r="D129" s="269">
        <f>ROUND(AD36,2)</f>
        <v>0</v>
      </c>
      <c r="E129" s="270"/>
      <c r="F129" s="270"/>
      <c r="G129" s="270"/>
      <c r="H129" s="270"/>
      <c r="I129" s="270"/>
      <c r="J129" s="270"/>
      <c r="K129" s="270"/>
      <c r="L129" s="271"/>
      <c r="M129" s="269">
        <f>ROUND(AB125,2)</f>
        <v>0</v>
      </c>
      <c r="N129" s="270"/>
      <c r="O129" s="270"/>
      <c r="P129" s="270"/>
      <c r="Q129" s="270"/>
      <c r="R129" s="270"/>
      <c r="S129" s="270"/>
      <c r="T129" s="270"/>
      <c r="U129" s="271"/>
      <c r="W129" s="272">
        <v>0</v>
      </c>
      <c r="X129" s="273"/>
      <c r="Y129" s="273"/>
      <c r="Z129" s="273"/>
      <c r="AA129" s="273"/>
      <c r="AB129" s="273"/>
      <c r="AC129" s="273"/>
      <c r="AD129" s="273"/>
      <c r="AE129" s="274"/>
      <c r="AF129" s="272">
        <v>0</v>
      </c>
      <c r="AG129" s="273"/>
      <c r="AH129" s="273"/>
      <c r="AI129" s="273"/>
      <c r="AJ129" s="273"/>
      <c r="AK129" s="273"/>
      <c r="AL129" s="273"/>
      <c r="AM129" s="273"/>
      <c r="AN129" s="274"/>
    </row>
    <row r="130" spans="3:40" ht="69" customHeight="1">
      <c r="C130" s="156" t="s">
        <v>166</v>
      </c>
      <c r="D130" s="157"/>
      <c r="E130" s="157"/>
      <c r="F130" s="158"/>
      <c r="G130" s="158"/>
      <c r="H130" s="158"/>
      <c r="I130" s="158"/>
      <c r="J130" s="158"/>
      <c r="K130" s="158"/>
      <c r="L130" s="158"/>
      <c r="M130" s="159" t="s">
        <v>167</v>
      </c>
      <c r="N130" s="160"/>
      <c r="O130" s="160"/>
      <c r="P130" s="160"/>
      <c r="Q130" s="160"/>
      <c r="R130" s="160"/>
      <c r="S130" s="160"/>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2"/>
    </row>
    <row r="131" spans="3:40" ht="112.5" customHeight="1">
      <c r="C131" s="71" t="s">
        <v>92</v>
      </c>
      <c r="D131" s="71"/>
      <c r="E131" s="72"/>
      <c r="F131" s="72"/>
      <c r="G131" s="72"/>
      <c r="H131" s="72"/>
      <c r="I131" s="72"/>
      <c r="J131" s="72"/>
      <c r="K131" s="73" t="s">
        <v>168</v>
      </c>
      <c r="L131" s="74"/>
      <c r="M131" s="74"/>
      <c r="N131" s="74"/>
      <c r="O131" s="74"/>
      <c r="P131" s="74"/>
      <c r="Q131" s="74"/>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6"/>
    </row>
    <row r="132" spans="3:40">
      <c r="C132" s="282" t="s">
        <v>169</v>
      </c>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row>
    <row r="133" spans="3:40">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row>
    <row r="134" spans="3:40">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row>
    <row r="135" spans="3:40">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row>
    <row r="136" spans="3:40">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row>
    <row r="137" spans="3:40">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row>
    <row r="138" spans="3:40">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row>
    <row r="139" spans="3:40" ht="67.5" customHeight="1">
      <c r="C139" s="71" t="s">
        <v>93</v>
      </c>
      <c r="D139" s="71"/>
      <c r="E139" s="72"/>
      <c r="F139" s="72"/>
      <c r="G139" s="72"/>
      <c r="H139" s="72"/>
      <c r="I139" s="72"/>
      <c r="J139" s="72"/>
      <c r="K139" s="73" t="s">
        <v>170</v>
      </c>
      <c r="L139" s="74"/>
      <c r="M139" s="74"/>
      <c r="N139" s="74"/>
      <c r="O139" s="74"/>
      <c r="P139" s="74"/>
      <c r="Q139" s="74"/>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6"/>
    </row>
    <row r="140" spans="3:40" ht="23.25" customHeight="1">
      <c r="C140" s="77" t="s">
        <v>100</v>
      </c>
      <c r="D140" s="78"/>
      <c r="E140" s="78"/>
      <c r="F140" s="78"/>
      <c r="G140" s="78"/>
      <c r="H140" s="78"/>
      <c r="I140" s="78"/>
      <c r="J140" s="78"/>
      <c r="K140" s="78"/>
      <c r="L140" s="78"/>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80"/>
    </row>
    <row r="141" spans="3:40" ht="67.5" customHeight="1">
      <c r="C141" s="71" t="s">
        <v>98</v>
      </c>
      <c r="D141" s="71"/>
      <c r="E141" s="72"/>
      <c r="F141" s="72"/>
      <c r="G141" s="72"/>
      <c r="H141" s="72"/>
      <c r="I141" s="72"/>
      <c r="J141" s="72"/>
      <c r="K141" s="73" t="s">
        <v>171</v>
      </c>
      <c r="L141" s="74"/>
      <c r="M141" s="74"/>
      <c r="N141" s="74"/>
      <c r="O141" s="74"/>
      <c r="P141" s="74"/>
      <c r="Q141" s="74"/>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6"/>
    </row>
    <row r="142" spans="3:40">
      <c r="C142" s="282" t="s">
        <v>172</v>
      </c>
      <c r="D142" s="283"/>
      <c r="E142" s="283"/>
      <c r="F142" s="283"/>
      <c r="G142" s="283"/>
      <c r="H142" s="283"/>
      <c r="I142" s="283"/>
      <c r="J142" s="283"/>
      <c r="K142" s="283"/>
      <c r="L142" s="283"/>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row>
    <row r="143" spans="3:40">
      <c r="C143" s="121"/>
      <c r="D143" s="121"/>
      <c r="E143" s="121"/>
      <c r="F143" s="121"/>
      <c r="G143" s="121"/>
      <c r="H143" s="121"/>
      <c r="I143" s="121"/>
      <c r="J143" s="121"/>
      <c r="K143" s="121"/>
      <c r="L143" s="121"/>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row>
    <row r="144" spans="3:40">
      <c r="C144" s="121"/>
      <c r="D144" s="121"/>
      <c r="E144" s="121"/>
      <c r="F144" s="121"/>
      <c r="G144" s="121"/>
      <c r="H144" s="121"/>
      <c r="I144" s="121"/>
      <c r="J144" s="121"/>
      <c r="K144" s="121"/>
      <c r="L144" s="121"/>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row>
    <row r="145" spans="3:40">
      <c r="C145" s="121"/>
      <c r="D145" s="121"/>
      <c r="E145" s="121"/>
      <c r="F145" s="121"/>
      <c r="G145" s="121"/>
      <c r="H145" s="121"/>
      <c r="I145" s="121"/>
      <c r="J145" s="121"/>
      <c r="K145" s="121"/>
      <c r="L145" s="121"/>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row>
    <row r="146" spans="3:40">
      <c r="C146" s="121"/>
      <c r="D146" s="121"/>
      <c r="E146" s="121"/>
      <c r="F146" s="121"/>
      <c r="G146" s="121"/>
      <c r="H146" s="121"/>
      <c r="I146" s="121"/>
      <c r="J146" s="121"/>
      <c r="K146" s="121"/>
      <c r="L146" s="121"/>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row>
    <row r="147" spans="3:40">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row>
    <row r="148" spans="3:40">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row>
    <row r="149" spans="3:40" ht="6" customHeight="1"/>
    <row r="150" spans="3:40" ht="20.25">
      <c r="C150" s="286" t="s">
        <v>173</v>
      </c>
      <c r="D150" s="286"/>
      <c r="E150" s="286"/>
      <c r="F150" s="286"/>
      <c r="G150" s="286"/>
      <c r="H150" s="287" t="s">
        <v>174</v>
      </c>
      <c r="I150" s="287"/>
      <c r="J150" s="287"/>
      <c r="K150" s="287"/>
      <c r="L150" s="287"/>
      <c r="M150" s="287"/>
    </row>
    <row r="151" spans="3:40" ht="22.5">
      <c r="V151" s="59" t="s">
        <v>175</v>
      </c>
      <c r="W151" s="59"/>
      <c r="X151" s="59"/>
      <c r="Y151" s="59"/>
      <c r="Z151" s="59"/>
      <c r="AA151" s="59"/>
      <c r="AB151" s="59"/>
      <c r="AC151" s="59"/>
      <c r="AD151" s="59"/>
      <c r="AE151" s="59"/>
      <c r="AF151" s="59"/>
      <c r="AG151" s="59"/>
      <c r="AH151" s="59"/>
      <c r="AI151" s="59"/>
      <c r="AJ151" s="59"/>
      <c r="AK151" s="59"/>
      <c r="AL151" s="59"/>
      <c r="AM151" s="59"/>
      <c r="AN151" s="59"/>
    </row>
    <row r="152" spans="3:40" ht="22.5">
      <c r="V152" s="60" t="s">
        <v>176</v>
      </c>
      <c r="W152" s="60"/>
      <c r="X152" s="60"/>
      <c r="Y152" s="60"/>
      <c r="Z152" s="60"/>
      <c r="AA152" s="60"/>
      <c r="AB152" s="60"/>
      <c r="AC152" s="60"/>
      <c r="AD152" s="60"/>
      <c r="AE152" s="60"/>
      <c r="AF152" s="60"/>
      <c r="AG152" s="60"/>
      <c r="AH152" s="60"/>
      <c r="AI152" s="60"/>
      <c r="AJ152" s="60"/>
      <c r="AK152" s="60"/>
      <c r="AL152" s="60"/>
      <c r="AM152" s="60"/>
      <c r="AN152" s="60"/>
    </row>
  </sheetData>
  <mergeCells count="259">
    <mergeCell ref="C142:AN148"/>
    <mergeCell ref="C150:G150"/>
    <mergeCell ref="H150:M150"/>
    <mergeCell ref="V151:AN151"/>
    <mergeCell ref="C130:L130"/>
    <mergeCell ref="M130:AN130"/>
    <mergeCell ref="V152:AN152"/>
    <mergeCell ref="C131:J131"/>
    <mergeCell ref="K131:AN131"/>
    <mergeCell ref="C132:AN138"/>
    <mergeCell ref="C139:J139"/>
    <mergeCell ref="K139:AN139"/>
    <mergeCell ref="C140:AN140"/>
    <mergeCell ref="C141:J141"/>
    <mergeCell ref="K141:AN141"/>
    <mergeCell ref="R124:U124"/>
    <mergeCell ref="V124:AA124"/>
    <mergeCell ref="AB124:AF124"/>
    <mergeCell ref="AG124:AN124"/>
    <mergeCell ref="AF128:AN128"/>
    <mergeCell ref="D129:L129"/>
    <mergeCell ref="M129:U129"/>
    <mergeCell ref="W129:AE129"/>
    <mergeCell ref="AF129:AN129"/>
    <mergeCell ref="D127:L127"/>
    <mergeCell ref="M127:U127"/>
    <mergeCell ref="W127:AE127"/>
    <mergeCell ref="D128:L128"/>
    <mergeCell ref="M128:U128"/>
    <mergeCell ref="W128:AE128"/>
    <mergeCell ref="R125:U125"/>
    <mergeCell ref="V125:AA125"/>
    <mergeCell ref="AB125:AF125"/>
    <mergeCell ref="AG125:AN125"/>
    <mergeCell ref="C126:L126"/>
    <mergeCell ref="M126:AN126"/>
    <mergeCell ref="AF127:AN127"/>
    <mergeCell ref="V121:AA121"/>
    <mergeCell ref="AB121:AF121"/>
    <mergeCell ref="AG121:AN121"/>
    <mergeCell ref="N122:Q122"/>
    <mergeCell ref="R122:U122"/>
    <mergeCell ref="V122:AA122"/>
    <mergeCell ref="AB122:AF122"/>
    <mergeCell ref="AG122:AN122"/>
    <mergeCell ref="AB123:AF123"/>
    <mergeCell ref="AG123:AN123"/>
    <mergeCell ref="R123:U123"/>
    <mergeCell ref="V123:AA123"/>
    <mergeCell ref="R121:U121"/>
    <mergeCell ref="R119:U119"/>
    <mergeCell ref="V119:AA119"/>
    <mergeCell ref="AB119:AF119"/>
    <mergeCell ref="AG119:AN119"/>
    <mergeCell ref="N120:Q120"/>
    <mergeCell ref="R120:U120"/>
    <mergeCell ref="V120:AA120"/>
    <mergeCell ref="AB120:AF120"/>
    <mergeCell ref="AG120:AN120"/>
    <mergeCell ref="C119:M119"/>
    <mergeCell ref="C120:M120"/>
    <mergeCell ref="C121:M121"/>
    <mergeCell ref="C122:M122"/>
    <mergeCell ref="C123:M123"/>
    <mergeCell ref="C124:M124"/>
    <mergeCell ref="C125:M125"/>
    <mergeCell ref="N119:Q119"/>
    <mergeCell ref="N121:Q121"/>
    <mergeCell ref="N123:Q123"/>
    <mergeCell ref="N125:Q125"/>
    <mergeCell ref="N124:Q124"/>
    <mergeCell ref="D102:AA102"/>
    <mergeCell ref="AB102:AM102"/>
    <mergeCell ref="C103:J103"/>
    <mergeCell ref="K103:AN103"/>
    <mergeCell ref="C104:AN104"/>
    <mergeCell ref="C105:J105"/>
    <mergeCell ref="K105:AN105"/>
    <mergeCell ref="C118:AN118"/>
    <mergeCell ref="D98:AA98"/>
    <mergeCell ref="D99:AA99"/>
    <mergeCell ref="D100:AA100"/>
    <mergeCell ref="D101:AA101"/>
    <mergeCell ref="AB98:AM98"/>
    <mergeCell ref="AB99:AM99"/>
    <mergeCell ref="AB100:AM100"/>
    <mergeCell ref="AB101:AM101"/>
    <mergeCell ref="C113:AN117"/>
    <mergeCell ref="I106:AN106"/>
    <mergeCell ref="I107:Z107"/>
    <mergeCell ref="AA107:AN107"/>
    <mergeCell ref="I108:Z108"/>
    <mergeCell ref="AA108:AN108"/>
    <mergeCell ref="AA109:AN109"/>
    <mergeCell ref="C106:H106"/>
    <mergeCell ref="AB96:AM97"/>
    <mergeCell ref="D96:AA97"/>
    <mergeCell ref="D92:AA92"/>
    <mergeCell ref="AB92:AM92"/>
    <mergeCell ref="D93:AA93"/>
    <mergeCell ref="AB93:AM93"/>
    <mergeCell ref="D94:AA94"/>
    <mergeCell ref="AB94:AM94"/>
    <mergeCell ref="D95:AM95"/>
    <mergeCell ref="C74:AN74"/>
    <mergeCell ref="C75:Q75"/>
    <mergeCell ref="R75:W75"/>
    <mergeCell ref="C82:Q82"/>
    <mergeCell ref="R82:W82"/>
    <mergeCell ref="X82:AC82"/>
    <mergeCell ref="AD82:AN82"/>
    <mergeCell ref="C87:AC87"/>
    <mergeCell ref="AD87:AN87"/>
    <mergeCell ref="C83:Q83"/>
    <mergeCell ref="R83:W83"/>
    <mergeCell ref="X83:AC83"/>
    <mergeCell ref="AD83:AN86"/>
    <mergeCell ref="C84:Q84"/>
    <mergeCell ref="R84:W84"/>
    <mergeCell ref="X75:AC75"/>
    <mergeCell ref="AD75:AN75"/>
    <mergeCell ref="AD76:AN81"/>
    <mergeCell ref="C81:Q81"/>
    <mergeCell ref="R78:W78"/>
    <mergeCell ref="X78:AC78"/>
    <mergeCell ref="R79:W79"/>
    <mergeCell ref="X79:AC79"/>
    <mergeCell ref="R81:W81"/>
    <mergeCell ref="F69:Y69"/>
    <mergeCell ref="F70:Y70"/>
    <mergeCell ref="F71:Y71"/>
    <mergeCell ref="F72:Y72"/>
    <mergeCell ref="F73:Y73"/>
    <mergeCell ref="Z69:AK69"/>
    <mergeCell ref="Z70:AK70"/>
    <mergeCell ref="Z71:AK71"/>
    <mergeCell ref="Z72:AK72"/>
    <mergeCell ref="Z73:AK73"/>
    <mergeCell ref="AA41:AN41"/>
    <mergeCell ref="AA42:AN42"/>
    <mergeCell ref="K43:Z43"/>
    <mergeCell ref="C40:J40"/>
    <mergeCell ref="K40:AN40"/>
    <mergeCell ref="C39:AN39"/>
    <mergeCell ref="C50:J50"/>
    <mergeCell ref="K50:AN50"/>
    <mergeCell ref="C47:L47"/>
    <mergeCell ref="M47:AN47"/>
    <mergeCell ref="C48:J48"/>
    <mergeCell ref="K48:AN48"/>
    <mergeCell ref="C49:AN49"/>
    <mergeCell ref="AA43:AN43"/>
    <mergeCell ref="K41:O41"/>
    <mergeCell ref="P41:Z41"/>
    <mergeCell ref="K42:O42"/>
    <mergeCell ref="P42:Z42"/>
    <mergeCell ref="C1:K1"/>
    <mergeCell ref="L1:AE1"/>
    <mergeCell ref="AF1:AN1"/>
    <mergeCell ref="C2:K2"/>
    <mergeCell ref="L2:AE2"/>
    <mergeCell ref="AF2:AN2"/>
    <mergeCell ref="C6:AN8"/>
    <mergeCell ref="C9:AN9"/>
    <mergeCell ref="AA3:AF3"/>
    <mergeCell ref="AG3:AH3"/>
    <mergeCell ref="AI3:AN3"/>
    <mergeCell ref="C5:AN5"/>
    <mergeCell ref="C3:H3"/>
    <mergeCell ref="I3:J3"/>
    <mergeCell ref="K3:P3"/>
    <mergeCell ref="Q3:R3"/>
    <mergeCell ref="S3:X3"/>
    <mergeCell ref="Y3:Z3"/>
    <mergeCell ref="C23:L23"/>
    <mergeCell ref="M23:AN23"/>
    <mergeCell ref="C10:AN17"/>
    <mergeCell ref="C19:AN21"/>
    <mergeCell ref="C22:AN22"/>
    <mergeCell ref="N29:U29"/>
    <mergeCell ref="V29:AC29"/>
    <mergeCell ref="N30:AN30"/>
    <mergeCell ref="C24:AN27"/>
    <mergeCell ref="C31:M31"/>
    <mergeCell ref="N31:U31"/>
    <mergeCell ref="V31:AC31"/>
    <mergeCell ref="AD31:AN31"/>
    <mergeCell ref="C28:M30"/>
    <mergeCell ref="N28:U28"/>
    <mergeCell ref="V28:AC28"/>
    <mergeCell ref="AD28:AN29"/>
    <mergeCell ref="N32:U32"/>
    <mergeCell ref="V32:AC32"/>
    <mergeCell ref="AD32:AN32"/>
    <mergeCell ref="C33:M33"/>
    <mergeCell ref="N33:U33"/>
    <mergeCell ref="V33:AC33"/>
    <mergeCell ref="AD33:AN33"/>
    <mergeCell ref="C32:M32"/>
    <mergeCell ref="C34:M34"/>
    <mergeCell ref="N34:U34"/>
    <mergeCell ref="V34:AC34"/>
    <mergeCell ref="AD34:AN34"/>
    <mergeCell ref="C35:M35"/>
    <mergeCell ref="N35:U35"/>
    <mergeCell ref="V35:AC35"/>
    <mergeCell ref="AD35:AN35"/>
    <mergeCell ref="C36:M36"/>
    <mergeCell ref="N36:U36"/>
    <mergeCell ref="V36:AC36"/>
    <mergeCell ref="AD36:AN36"/>
    <mergeCell ref="C38:J38"/>
    <mergeCell ref="K38:AN38"/>
    <mergeCell ref="C37:AN37"/>
    <mergeCell ref="C67:AN67"/>
    <mergeCell ref="C68:AN68"/>
    <mergeCell ref="C51:AN53"/>
    <mergeCell ref="C55:AN58"/>
    <mergeCell ref="C60:AN65"/>
    <mergeCell ref="C44:J44"/>
    <mergeCell ref="K44:AN44"/>
    <mergeCell ref="C45:AN45"/>
    <mergeCell ref="C46:AN46"/>
    <mergeCell ref="X81:AC81"/>
    <mergeCell ref="C78:Q78"/>
    <mergeCell ref="C79:Q79"/>
    <mergeCell ref="C80:Q80"/>
    <mergeCell ref="C77:Q77"/>
    <mergeCell ref="R77:W77"/>
    <mergeCell ref="X77:AC77"/>
    <mergeCell ref="C76:Q76"/>
    <mergeCell ref="R76:W76"/>
    <mergeCell ref="X76:AC76"/>
    <mergeCell ref="R80:W80"/>
    <mergeCell ref="X80:AC80"/>
    <mergeCell ref="C107:H107"/>
    <mergeCell ref="C108:H108"/>
    <mergeCell ref="C109:Z109"/>
    <mergeCell ref="C110:J110"/>
    <mergeCell ref="K110:AN110"/>
    <mergeCell ref="C111:AN111"/>
    <mergeCell ref="C112:J112"/>
    <mergeCell ref="K112:AN112"/>
    <mergeCell ref="X84:AC84"/>
    <mergeCell ref="C85:Q85"/>
    <mergeCell ref="R85:W85"/>
    <mergeCell ref="X85:AC85"/>
    <mergeCell ref="C86:Q86"/>
    <mergeCell ref="R86:W86"/>
    <mergeCell ref="X86:AC86"/>
    <mergeCell ref="V89:AA89"/>
    <mergeCell ref="V90:AA90"/>
    <mergeCell ref="D90:U90"/>
    <mergeCell ref="D89:U89"/>
    <mergeCell ref="AB89:AM89"/>
    <mergeCell ref="AB90:AM90"/>
    <mergeCell ref="D91:AA91"/>
    <mergeCell ref="AB91:AM91"/>
    <mergeCell ref="F88:AK88"/>
  </mergeCells>
  <conditionalFormatting sqref="W129:AN129">
    <cfRule type="cellIs" dxfId="0" priority="7"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sheetPr>
    <tabColor rgb="FFFFFF00"/>
  </sheetPr>
  <dimension ref="C1:BH18"/>
  <sheetViews>
    <sheetView workbookViewId="0">
      <selection activeCell="C28" sqref="C28"/>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14</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4" priority="2" operator="notEqual">
      <formula>"X"</formula>
    </cfRule>
  </conditionalFormatting>
  <conditionalFormatting sqref="D7:F9 D11:F12">
    <cfRule type="cellIs" dxfId="13"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1.xml><?xml version="1.0" encoding="utf-8"?>
<worksheet xmlns="http://schemas.openxmlformats.org/spreadsheetml/2006/main" xmlns:r="http://schemas.openxmlformats.org/officeDocument/2006/relationships">
  <sheetPr>
    <tabColor rgb="FFFFFF00"/>
  </sheetPr>
  <dimension ref="C1:BH18"/>
  <sheetViews>
    <sheetView workbookViewId="0">
      <selection activeCell="D21" sqref="D21"/>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15</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2" priority="2" operator="notEqual">
      <formula>"X"</formula>
    </cfRule>
  </conditionalFormatting>
  <conditionalFormatting sqref="D7:F9 D11:F12">
    <cfRule type="cellIs" dxfId="11"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2.xml><?xml version="1.0" encoding="utf-8"?>
<worksheet xmlns="http://schemas.openxmlformats.org/spreadsheetml/2006/main" xmlns:r="http://schemas.openxmlformats.org/officeDocument/2006/relationships">
  <sheetPr>
    <tabColor rgb="FFFFFF00"/>
  </sheetPr>
  <dimension ref="C1:BH18"/>
  <sheetViews>
    <sheetView workbookViewId="0">
      <selection activeCell="E23" sqref="E23"/>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16</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0" priority="2" operator="notEqual">
      <formula>"X"</formula>
    </cfRule>
  </conditionalFormatting>
  <conditionalFormatting sqref="D7:F9 D11:F12">
    <cfRule type="cellIs" dxfId="9"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sheetPr>
    <tabColor rgb="FFFFFF00"/>
  </sheetPr>
  <dimension ref="C1:BH18"/>
  <sheetViews>
    <sheetView workbookViewId="0">
      <selection activeCell="C20" sqref="C20"/>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17</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8" priority="2" operator="notEqual">
      <formula>"X"</formula>
    </cfRule>
  </conditionalFormatting>
  <conditionalFormatting sqref="D7:F9 D11:F12">
    <cfRule type="cellIs" dxfId="7"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sheetPr>
    <tabColor rgb="FFFFFF00"/>
  </sheetPr>
  <dimension ref="C1:BH18"/>
  <sheetViews>
    <sheetView workbookViewId="0">
      <selection activeCell="E22" sqref="E22"/>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18</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6" priority="2" operator="notEqual">
      <formula>"X"</formula>
    </cfRule>
  </conditionalFormatting>
  <conditionalFormatting sqref="D7:F9 D11:F12">
    <cfRule type="cellIs" dxfId="5"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sheetPr>
    <tabColor rgb="FFFFFF00"/>
  </sheetPr>
  <dimension ref="C1:BH18"/>
  <sheetViews>
    <sheetView workbookViewId="0">
      <selection activeCell="G25" sqref="G25"/>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19</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4" priority="2" operator="notEqual">
      <formula>"X"</formula>
    </cfRule>
  </conditionalFormatting>
  <conditionalFormatting sqref="D7:F9 D11:F12">
    <cfRule type="cellIs" dxfId="3"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6.xml><?xml version="1.0" encoding="utf-8"?>
<worksheet xmlns="http://schemas.openxmlformats.org/spreadsheetml/2006/main" xmlns:r="http://schemas.openxmlformats.org/officeDocument/2006/relationships">
  <sheetPr>
    <tabColor rgb="FFFFFF00"/>
  </sheetPr>
  <dimension ref="C1:BH18"/>
  <sheetViews>
    <sheetView workbookViewId="0">
      <selection activeCell="G9" sqref="G9:M9"/>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20</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 priority="2" operator="notEqual">
      <formula>"X"</formula>
    </cfRule>
  </conditionalFormatting>
  <conditionalFormatting sqref="D7:F9 D11:F12">
    <cfRule type="cellIs" dxfId="1"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7.xml><?xml version="1.0" encoding="utf-8"?>
<worksheet xmlns="http://schemas.openxmlformats.org/spreadsheetml/2006/main" xmlns:r="http://schemas.openxmlformats.org/officeDocument/2006/relationships">
  <sheetPr>
    <tabColor rgb="FFFF0000"/>
  </sheetPr>
  <dimension ref="C1:BL20"/>
  <sheetViews>
    <sheetView workbookViewId="0">
      <selection activeCell="R23" sqref="R23"/>
    </sheetView>
  </sheetViews>
  <sheetFormatPr defaultRowHeight="15"/>
  <cols>
    <col min="1" max="2" width="2" customWidth="1"/>
    <col min="3" max="58" width="1.77734375" customWidth="1"/>
    <col min="59" max="120" width="2" customWidth="1"/>
  </cols>
  <sheetData>
    <row r="1" spans="3:64" ht="20.25">
      <c r="C1" s="538" t="s">
        <v>165</v>
      </c>
      <c r="D1" s="350"/>
      <c r="E1" s="350"/>
      <c r="F1" s="350"/>
      <c r="G1" s="350"/>
      <c r="H1" s="350"/>
      <c r="I1" s="350"/>
      <c r="J1" s="350"/>
      <c r="K1" s="350"/>
      <c r="L1" s="57"/>
      <c r="M1" s="57"/>
      <c r="N1" s="57"/>
      <c r="O1" s="58"/>
      <c r="P1" s="618" t="s">
        <v>230</v>
      </c>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366"/>
      <c r="BI1" s="366"/>
      <c r="BJ1" s="366"/>
      <c r="BK1" s="366"/>
      <c r="BL1" s="399"/>
    </row>
    <row r="2" spans="3:64" ht="25.5">
      <c r="C2" s="615" t="str">
        <f>Dati!T13</f>
        <v>2015/2016</v>
      </c>
      <c r="D2" s="616"/>
      <c r="E2" s="616"/>
      <c r="F2" s="616"/>
      <c r="G2" s="616"/>
      <c r="H2" s="616"/>
      <c r="I2" s="616"/>
      <c r="J2" s="616"/>
      <c r="K2" s="616"/>
      <c r="L2" s="617"/>
      <c r="M2" s="617"/>
      <c r="N2" s="617"/>
      <c r="O2" s="366"/>
      <c r="P2" s="620"/>
      <c r="Q2" s="621"/>
      <c r="R2" s="621"/>
      <c r="S2" s="621"/>
      <c r="T2" s="621"/>
      <c r="U2" s="621"/>
      <c r="V2" s="621"/>
      <c r="W2" s="621"/>
      <c r="X2" s="621"/>
      <c r="Y2" s="621"/>
      <c r="Z2" s="621"/>
      <c r="AA2" s="621"/>
      <c r="AB2" s="621"/>
      <c r="AC2" s="621"/>
      <c r="AD2" s="621"/>
      <c r="AE2" s="621"/>
      <c r="AF2" s="621"/>
      <c r="AG2" s="621"/>
      <c r="AH2" s="621"/>
      <c r="AI2" s="621"/>
      <c r="AJ2" s="621"/>
      <c r="AK2" s="621"/>
      <c r="AL2" s="621"/>
      <c r="AM2" s="621"/>
      <c r="AN2" s="621"/>
      <c r="AO2" s="621"/>
      <c r="AP2" s="621"/>
      <c r="AQ2" s="621"/>
      <c r="AR2" s="621"/>
      <c r="AS2" s="621"/>
      <c r="AT2" s="621"/>
      <c r="AU2" s="621"/>
      <c r="AV2" s="621"/>
      <c r="AW2" s="621"/>
      <c r="AX2" s="621"/>
      <c r="AY2" s="621"/>
      <c r="AZ2" s="621"/>
      <c r="BA2" s="621"/>
      <c r="BB2" s="621"/>
      <c r="BC2" s="621"/>
      <c r="BD2" s="621"/>
      <c r="BE2" s="621"/>
      <c r="BF2" s="621"/>
      <c r="BG2" s="621"/>
      <c r="BH2" s="290"/>
      <c r="BI2" s="290"/>
      <c r="BJ2" s="290"/>
      <c r="BK2" s="290"/>
      <c r="BL2" s="291"/>
    </row>
    <row r="3" spans="3:64" ht="30" customHeight="1">
      <c r="C3" s="622">
        <v>1</v>
      </c>
      <c r="D3" s="623"/>
      <c r="E3" s="623"/>
      <c r="F3" s="623"/>
      <c r="G3" s="623"/>
      <c r="H3" s="622">
        <v>2</v>
      </c>
      <c r="I3" s="623"/>
      <c r="J3" s="623"/>
      <c r="K3" s="623"/>
      <c r="L3" s="623"/>
      <c r="M3" s="622">
        <v>3</v>
      </c>
      <c r="N3" s="623"/>
      <c r="O3" s="623"/>
      <c r="P3" s="629"/>
      <c r="Q3" s="629"/>
      <c r="R3" s="630">
        <v>4</v>
      </c>
      <c r="S3" s="629"/>
      <c r="T3" s="629"/>
      <c r="U3" s="629"/>
      <c r="V3" s="629"/>
      <c r="W3" s="630">
        <v>5</v>
      </c>
      <c r="X3" s="629"/>
      <c r="Y3" s="629"/>
      <c r="Z3" s="629"/>
      <c r="AA3" s="629"/>
      <c r="AB3" s="630">
        <v>6</v>
      </c>
      <c r="AC3" s="629"/>
      <c r="AD3" s="629"/>
      <c r="AE3" s="629"/>
      <c r="AF3" s="629"/>
      <c r="AG3" s="630">
        <v>7</v>
      </c>
      <c r="AH3" s="629"/>
      <c r="AI3" s="629"/>
      <c r="AJ3" s="629"/>
      <c r="AK3" s="629"/>
      <c r="AL3" s="630">
        <v>8</v>
      </c>
      <c r="AM3" s="629"/>
      <c r="AN3" s="629"/>
      <c r="AO3" s="629"/>
      <c r="AP3" s="629"/>
      <c r="AQ3" s="630">
        <v>9</v>
      </c>
      <c r="AR3" s="629"/>
      <c r="AS3" s="629"/>
      <c r="AT3" s="629"/>
      <c r="AU3" s="629"/>
      <c r="AV3" s="630">
        <v>10</v>
      </c>
      <c r="AW3" s="629"/>
      <c r="AX3" s="629"/>
      <c r="AY3" s="629"/>
      <c r="AZ3" s="629"/>
      <c r="BA3" s="624" t="s">
        <v>232</v>
      </c>
      <c r="BB3" s="625"/>
      <c r="BC3" s="625"/>
      <c r="BD3" s="625"/>
      <c r="BE3" s="625"/>
      <c r="BF3" s="626"/>
      <c r="BG3" s="626"/>
      <c r="BH3" s="626"/>
      <c r="BI3" s="626"/>
      <c r="BJ3" s="626"/>
      <c r="BK3" s="626"/>
      <c r="BL3" s="626"/>
    </row>
    <row r="4" spans="3:64" ht="24" customHeight="1">
      <c r="C4" s="613">
        <f>ROUND('P01'!N7,2)</f>
        <v>0</v>
      </c>
      <c r="D4" s="614"/>
      <c r="E4" s="614"/>
      <c r="F4" s="614"/>
      <c r="G4" s="614"/>
      <c r="H4" s="613">
        <f>ROUND('P02'!N7,2)</f>
        <v>0</v>
      </c>
      <c r="I4" s="614"/>
      <c r="J4" s="614"/>
      <c r="K4" s="614"/>
      <c r="L4" s="614"/>
      <c r="M4" s="613">
        <f>ROUND('P03'!N7,2)</f>
        <v>0</v>
      </c>
      <c r="N4" s="614"/>
      <c r="O4" s="614"/>
      <c r="P4" s="614"/>
      <c r="Q4" s="614"/>
      <c r="R4" s="613">
        <f>ROUND('P04'!N7,2)</f>
        <v>0</v>
      </c>
      <c r="S4" s="614"/>
      <c r="T4" s="614"/>
      <c r="U4" s="614"/>
      <c r="V4" s="614"/>
      <c r="W4" s="613">
        <f>ROUND('P05'!N7,2)</f>
        <v>0</v>
      </c>
      <c r="X4" s="614"/>
      <c r="Y4" s="614"/>
      <c r="Z4" s="614"/>
      <c r="AA4" s="614"/>
      <c r="AB4" s="613">
        <f>ROUND('P06'!N7,2)</f>
        <v>0</v>
      </c>
      <c r="AC4" s="614"/>
      <c r="AD4" s="614"/>
      <c r="AE4" s="614"/>
      <c r="AF4" s="614"/>
      <c r="AG4" s="613">
        <f>ROUND('P07'!N7,2)</f>
        <v>0</v>
      </c>
      <c r="AH4" s="614"/>
      <c r="AI4" s="614"/>
      <c r="AJ4" s="614"/>
      <c r="AK4" s="614"/>
      <c r="AL4" s="613">
        <f>ROUND('P08'!N7,2)</f>
        <v>0</v>
      </c>
      <c r="AM4" s="614"/>
      <c r="AN4" s="614"/>
      <c r="AO4" s="614"/>
      <c r="AP4" s="614"/>
      <c r="AQ4" s="613">
        <f>ROUND('P09'!N7,2)</f>
        <v>0</v>
      </c>
      <c r="AR4" s="614"/>
      <c r="AS4" s="614"/>
      <c r="AT4" s="614"/>
      <c r="AU4" s="614"/>
      <c r="AV4" s="613">
        <f>ROUND('P10'!N7,2)</f>
        <v>0</v>
      </c>
      <c r="AW4" s="614"/>
      <c r="AX4" s="614"/>
      <c r="AY4" s="614"/>
      <c r="AZ4" s="614"/>
      <c r="BA4" s="627" t="s">
        <v>231</v>
      </c>
      <c r="BB4" s="628"/>
      <c r="BC4" s="628"/>
      <c r="BD4" s="628"/>
      <c r="BE4" s="628"/>
      <c r="BF4" s="628"/>
      <c r="BG4" s="68"/>
      <c r="BH4" s="68"/>
      <c r="BI4" s="68"/>
      <c r="BJ4" s="68"/>
      <c r="BK4" s="68"/>
      <c r="BL4" s="69"/>
    </row>
    <row r="5" spans="3:64" ht="24" customHeight="1">
      <c r="C5" s="613">
        <f>ROUND('P01'!N8,2)</f>
        <v>0</v>
      </c>
      <c r="D5" s="614"/>
      <c r="E5" s="614"/>
      <c r="F5" s="614"/>
      <c r="G5" s="614"/>
      <c r="H5" s="613">
        <f>ROUND('P02'!N8,2)</f>
        <v>0</v>
      </c>
      <c r="I5" s="614"/>
      <c r="J5" s="614"/>
      <c r="K5" s="614"/>
      <c r="L5" s="614"/>
      <c r="M5" s="613">
        <f>ROUND('P03'!N8,2)</f>
        <v>0</v>
      </c>
      <c r="N5" s="614"/>
      <c r="O5" s="614"/>
      <c r="P5" s="614"/>
      <c r="Q5" s="614"/>
      <c r="R5" s="613">
        <f>ROUND('P04'!N8,2)</f>
        <v>0</v>
      </c>
      <c r="S5" s="614"/>
      <c r="T5" s="614"/>
      <c r="U5" s="614"/>
      <c r="V5" s="614"/>
      <c r="W5" s="613">
        <f>ROUND('P05'!N8,2)</f>
        <v>0</v>
      </c>
      <c r="X5" s="614"/>
      <c r="Y5" s="614"/>
      <c r="Z5" s="614"/>
      <c r="AA5" s="614"/>
      <c r="AB5" s="613">
        <f>ROUND('P06'!N8,2)</f>
        <v>0</v>
      </c>
      <c r="AC5" s="614"/>
      <c r="AD5" s="614"/>
      <c r="AE5" s="614"/>
      <c r="AF5" s="614"/>
      <c r="AG5" s="613">
        <f>ROUND('P07'!N8,2)</f>
        <v>0</v>
      </c>
      <c r="AH5" s="614"/>
      <c r="AI5" s="614"/>
      <c r="AJ5" s="614"/>
      <c r="AK5" s="614"/>
      <c r="AL5" s="613">
        <f>ROUND('P08'!N8,2)</f>
        <v>0</v>
      </c>
      <c r="AM5" s="614"/>
      <c r="AN5" s="614"/>
      <c r="AO5" s="614"/>
      <c r="AP5" s="614"/>
      <c r="AQ5" s="613">
        <f>ROUND('P09'!N8,2)</f>
        <v>0</v>
      </c>
      <c r="AR5" s="614"/>
      <c r="AS5" s="614"/>
      <c r="AT5" s="614"/>
      <c r="AU5" s="614"/>
      <c r="AV5" s="613">
        <f>ROUND('P10'!N8,2)</f>
        <v>0</v>
      </c>
      <c r="AW5" s="614"/>
      <c r="AX5" s="614"/>
      <c r="AY5" s="614"/>
      <c r="AZ5" s="614"/>
      <c r="BA5" s="627" t="s">
        <v>233</v>
      </c>
      <c r="BB5" s="628"/>
      <c r="BC5" s="628"/>
      <c r="BD5" s="628"/>
      <c r="BE5" s="628"/>
      <c r="BF5" s="628"/>
      <c r="BG5" s="68"/>
      <c r="BH5" s="68"/>
      <c r="BI5" s="68"/>
      <c r="BJ5" s="68"/>
      <c r="BK5" s="68"/>
      <c r="BL5" s="69"/>
    </row>
    <row r="6" spans="3:64" ht="24" customHeight="1">
      <c r="C6" s="613">
        <f>ROUND('P01'!N9,2)</f>
        <v>0</v>
      </c>
      <c r="D6" s="614"/>
      <c r="E6" s="614"/>
      <c r="F6" s="614"/>
      <c r="G6" s="614"/>
      <c r="H6" s="613">
        <f>ROUND('P02'!N9,2)</f>
        <v>0</v>
      </c>
      <c r="I6" s="614"/>
      <c r="J6" s="614"/>
      <c r="K6" s="614"/>
      <c r="L6" s="614"/>
      <c r="M6" s="613">
        <f>ROUND('P03'!N9,2)</f>
        <v>0</v>
      </c>
      <c r="N6" s="614"/>
      <c r="O6" s="614"/>
      <c r="P6" s="614"/>
      <c r="Q6" s="614"/>
      <c r="R6" s="613">
        <f>ROUND('P04'!N9,2)</f>
        <v>0</v>
      </c>
      <c r="S6" s="614"/>
      <c r="T6" s="614"/>
      <c r="U6" s="614"/>
      <c r="V6" s="614"/>
      <c r="W6" s="613">
        <f>ROUND('P05'!N9,2)</f>
        <v>0</v>
      </c>
      <c r="X6" s="614"/>
      <c r="Y6" s="614"/>
      <c r="Z6" s="614"/>
      <c r="AA6" s="614"/>
      <c r="AB6" s="613">
        <f>ROUND('P06'!N9,2)</f>
        <v>0</v>
      </c>
      <c r="AC6" s="614"/>
      <c r="AD6" s="614"/>
      <c r="AE6" s="614"/>
      <c r="AF6" s="614"/>
      <c r="AG6" s="613">
        <f>ROUND('P07'!N9,2)</f>
        <v>0</v>
      </c>
      <c r="AH6" s="614"/>
      <c r="AI6" s="614"/>
      <c r="AJ6" s="614"/>
      <c r="AK6" s="614"/>
      <c r="AL6" s="613">
        <f>ROUND('P08'!N9,2)</f>
        <v>0</v>
      </c>
      <c r="AM6" s="614"/>
      <c r="AN6" s="614"/>
      <c r="AO6" s="614"/>
      <c r="AP6" s="614"/>
      <c r="AQ6" s="613">
        <f>ROUND('P09'!N9,2)</f>
        <v>0</v>
      </c>
      <c r="AR6" s="614"/>
      <c r="AS6" s="614"/>
      <c r="AT6" s="614"/>
      <c r="AU6" s="614"/>
      <c r="AV6" s="613">
        <f>ROUND('P10'!N9,2)</f>
        <v>0</v>
      </c>
      <c r="AW6" s="614"/>
      <c r="AX6" s="614"/>
      <c r="AY6" s="614"/>
      <c r="AZ6" s="614"/>
      <c r="BA6" s="627" t="s">
        <v>234</v>
      </c>
      <c r="BB6" s="628"/>
      <c r="BC6" s="628"/>
      <c r="BD6" s="628"/>
      <c r="BE6" s="628"/>
      <c r="BF6" s="628"/>
      <c r="BG6" s="68"/>
      <c r="BH6" s="68"/>
      <c r="BI6" s="68"/>
      <c r="BJ6" s="68"/>
      <c r="BK6" s="68"/>
      <c r="BL6" s="69"/>
    </row>
    <row r="7" spans="3:64" ht="24" customHeight="1">
      <c r="C7" s="613">
        <f>ROUND('P01'!N13,2)</f>
        <v>0</v>
      </c>
      <c r="D7" s="614"/>
      <c r="E7" s="614"/>
      <c r="F7" s="614"/>
      <c r="G7" s="614"/>
      <c r="H7" s="613">
        <f>ROUND('P02'!N13,2)</f>
        <v>0</v>
      </c>
      <c r="I7" s="614"/>
      <c r="J7" s="614"/>
      <c r="K7" s="614"/>
      <c r="L7" s="614"/>
      <c r="M7" s="613">
        <f>ROUND('P03'!N13,2)</f>
        <v>0</v>
      </c>
      <c r="N7" s="614"/>
      <c r="O7" s="614"/>
      <c r="P7" s="614"/>
      <c r="Q7" s="614"/>
      <c r="R7" s="613">
        <f>ROUND('P04'!N13,2)</f>
        <v>0</v>
      </c>
      <c r="S7" s="614"/>
      <c r="T7" s="614"/>
      <c r="U7" s="614"/>
      <c r="V7" s="614"/>
      <c r="W7" s="613">
        <f>ROUND('P05'!N13,2)</f>
        <v>0</v>
      </c>
      <c r="X7" s="614"/>
      <c r="Y7" s="614"/>
      <c r="Z7" s="614"/>
      <c r="AA7" s="614"/>
      <c r="AB7" s="613">
        <f>ROUND('P06'!N13,2)</f>
        <v>0</v>
      </c>
      <c r="AC7" s="614"/>
      <c r="AD7" s="614"/>
      <c r="AE7" s="614"/>
      <c r="AF7" s="614"/>
      <c r="AG7" s="613">
        <f>ROUND('P07'!N13,2)</f>
        <v>0</v>
      </c>
      <c r="AH7" s="614"/>
      <c r="AI7" s="614"/>
      <c r="AJ7" s="614"/>
      <c r="AK7" s="614"/>
      <c r="AL7" s="613">
        <f>ROUND('P08'!N13,2)</f>
        <v>0</v>
      </c>
      <c r="AM7" s="614"/>
      <c r="AN7" s="614"/>
      <c r="AO7" s="614"/>
      <c r="AP7" s="614"/>
      <c r="AQ7" s="613">
        <f>ROUND('P09'!N13,2)</f>
        <v>0</v>
      </c>
      <c r="AR7" s="614"/>
      <c r="AS7" s="614"/>
      <c r="AT7" s="614"/>
      <c r="AU7" s="614"/>
      <c r="AV7" s="613">
        <f>ROUND('P10'!N13,2)</f>
        <v>0</v>
      </c>
      <c r="AW7" s="614"/>
      <c r="AX7" s="614"/>
      <c r="AY7" s="614"/>
      <c r="AZ7" s="614"/>
      <c r="BA7" s="627" t="s">
        <v>235</v>
      </c>
      <c r="BB7" s="628"/>
      <c r="BC7" s="628"/>
      <c r="BD7" s="628"/>
      <c r="BE7" s="628"/>
      <c r="BF7" s="628"/>
      <c r="BG7" s="68"/>
      <c r="BH7" s="68"/>
      <c r="BI7" s="68"/>
      <c r="BJ7" s="68"/>
      <c r="BK7" s="68"/>
      <c r="BL7" s="69"/>
    </row>
    <row r="8" spans="3:64" ht="24" customHeight="1">
      <c r="C8" s="633">
        <f>ROUND(C4+C5+C6+C7,2)</f>
        <v>0</v>
      </c>
      <c r="D8" s="634"/>
      <c r="E8" s="634"/>
      <c r="F8" s="634"/>
      <c r="G8" s="635"/>
      <c r="H8" s="633">
        <f>ROUND(H4+H5+H6+H7,2)</f>
        <v>0</v>
      </c>
      <c r="I8" s="634"/>
      <c r="J8" s="634"/>
      <c r="K8" s="634"/>
      <c r="L8" s="635"/>
      <c r="M8" s="633">
        <f t="shared" ref="M8" si="0">ROUND(M4+M5+M6+M7,2)</f>
        <v>0</v>
      </c>
      <c r="N8" s="634"/>
      <c r="O8" s="634"/>
      <c r="P8" s="634"/>
      <c r="Q8" s="635"/>
      <c r="R8" s="633">
        <f t="shared" ref="R8" si="1">ROUND(R4+R5+R6+R7,2)</f>
        <v>0</v>
      </c>
      <c r="S8" s="634"/>
      <c r="T8" s="634"/>
      <c r="U8" s="634"/>
      <c r="V8" s="635"/>
      <c r="W8" s="633">
        <f t="shared" ref="W8" si="2">ROUND(W4+W5+W6+W7,2)</f>
        <v>0</v>
      </c>
      <c r="X8" s="634"/>
      <c r="Y8" s="634"/>
      <c r="Z8" s="634"/>
      <c r="AA8" s="635"/>
      <c r="AB8" s="633">
        <f t="shared" ref="AB8" si="3">ROUND(AB4+AB5+AB6+AB7,2)</f>
        <v>0</v>
      </c>
      <c r="AC8" s="634"/>
      <c r="AD8" s="634"/>
      <c r="AE8" s="634"/>
      <c r="AF8" s="635"/>
      <c r="AG8" s="633">
        <f t="shared" ref="AG8" si="4">ROUND(AG4+AG5+AG6+AG7,2)</f>
        <v>0</v>
      </c>
      <c r="AH8" s="634"/>
      <c r="AI8" s="634"/>
      <c r="AJ8" s="634"/>
      <c r="AK8" s="635"/>
      <c r="AL8" s="633">
        <f t="shared" ref="AL8" si="5">ROUND(AL4+AL5+AL6+AL7,2)</f>
        <v>0</v>
      </c>
      <c r="AM8" s="634"/>
      <c r="AN8" s="634"/>
      <c r="AO8" s="634"/>
      <c r="AP8" s="635"/>
      <c r="AQ8" s="633">
        <f t="shared" ref="AQ8" si="6">ROUND(AQ4+AQ5+AQ6+AQ7,2)</f>
        <v>0</v>
      </c>
      <c r="AR8" s="634"/>
      <c r="AS8" s="634"/>
      <c r="AT8" s="634"/>
      <c r="AU8" s="635"/>
      <c r="AV8" s="633">
        <f t="shared" ref="AV8" si="7">ROUND(AV4+AV5+AV6+AV7,2)</f>
        <v>0</v>
      </c>
      <c r="AW8" s="634"/>
      <c r="AX8" s="634"/>
      <c r="AY8" s="634"/>
      <c r="AZ8" s="635"/>
      <c r="BA8" s="643"/>
      <c r="BB8" s="644"/>
      <c r="BC8" s="644"/>
      <c r="BD8" s="644"/>
      <c r="BE8" s="644"/>
      <c r="BF8" s="644"/>
      <c r="BG8" s="644"/>
      <c r="BH8" s="644"/>
      <c r="BI8" s="644"/>
      <c r="BJ8" s="644"/>
      <c r="BK8" s="644"/>
      <c r="BL8" s="645"/>
    </row>
    <row r="9" spans="3:64" ht="30" customHeight="1">
      <c r="C9" s="622">
        <v>11</v>
      </c>
      <c r="D9" s="623"/>
      <c r="E9" s="623"/>
      <c r="F9" s="623"/>
      <c r="G9" s="623"/>
      <c r="H9" s="622">
        <v>12</v>
      </c>
      <c r="I9" s="623"/>
      <c r="J9" s="623"/>
      <c r="K9" s="623"/>
      <c r="L9" s="623"/>
      <c r="M9" s="622">
        <v>13</v>
      </c>
      <c r="N9" s="623"/>
      <c r="O9" s="623"/>
      <c r="P9" s="623"/>
      <c r="Q9" s="623"/>
      <c r="R9" s="622">
        <v>14</v>
      </c>
      <c r="S9" s="623"/>
      <c r="T9" s="623"/>
      <c r="U9" s="623"/>
      <c r="V9" s="623"/>
      <c r="W9" s="622">
        <v>15</v>
      </c>
      <c r="X9" s="623"/>
      <c r="Y9" s="623"/>
      <c r="Z9" s="623"/>
      <c r="AA9" s="623"/>
      <c r="AB9" s="622">
        <v>16</v>
      </c>
      <c r="AC9" s="623"/>
      <c r="AD9" s="623"/>
      <c r="AE9" s="623"/>
      <c r="AF9" s="623"/>
      <c r="AG9" s="622">
        <v>17</v>
      </c>
      <c r="AH9" s="623"/>
      <c r="AI9" s="623"/>
      <c r="AJ9" s="623"/>
      <c r="AK9" s="623"/>
      <c r="AL9" s="622">
        <v>18</v>
      </c>
      <c r="AM9" s="623"/>
      <c r="AN9" s="623"/>
      <c r="AO9" s="623"/>
      <c r="AP9" s="623"/>
      <c r="AQ9" s="622">
        <v>19</v>
      </c>
      <c r="AR9" s="623"/>
      <c r="AS9" s="623"/>
      <c r="AT9" s="623"/>
      <c r="AU9" s="623"/>
      <c r="AV9" s="622">
        <v>20</v>
      </c>
      <c r="AW9" s="623"/>
      <c r="AX9" s="623"/>
      <c r="AY9" s="623"/>
      <c r="AZ9" s="623"/>
      <c r="BA9" s="631" t="s">
        <v>232</v>
      </c>
      <c r="BB9" s="632"/>
      <c r="BC9" s="632"/>
      <c r="BD9" s="632"/>
      <c r="BE9" s="632"/>
      <c r="BF9" s="66"/>
      <c r="BG9" s="66"/>
      <c r="BH9" s="66"/>
      <c r="BI9" s="66"/>
      <c r="BJ9" s="66"/>
      <c r="BK9" s="66"/>
      <c r="BL9" s="66"/>
    </row>
    <row r="10" spans="3:64" ht="18.75">
      <c r="C10" s="613">
        <f>ROUND('P11'!N7,2)</f>
        <v>0</v>
      </c>
      <c r="D10" s="614"/>
      <c r="E10" s="614"/>
      <c r="F10" s="614"/>
      <c r="G10" s="614"/>
      <c r="H10" s="613">
        <f>ROUND('P12'!N7,2)</f>
        <v>0</v>
      </c>
      <c r="I10" s="614"/>
      <c r="J10" s="614"/>
      <c r="K10" s="614"/>
      <c r="L10" s="614"/>
      <c r="M10" s="613">
        <f>ROUND('P13'!N7,2)</f>
        <v>0</v>
      </c>
      <c r="N10" s="614"/>
      <c r="O10" s="614"/>
      <c r="P10" s="614"/>
      <c r="Q10" s="614"/>
      <c r="R10" s="613">
        <f>ROUND('P14'!N7,2)</f>
        <v>0</v>
      </c>
      <c r="S10" s="614"/>
      <c r="T10" s="614"/>
      <c r="U10" s="614"/>
      <c r="V10" s="614"/>
      <c r="W10" s="613">
        <f>ROUND('P15'!N7,2)</f>
        <v>0</v>
      </c>
      <c r="X10" s="614"/>
      <c r="Y10" s="614"/>
      <c r="Z10" s="614"/>
      <c r="AA10" s="614"/>
      <c r="AB10" s="613">
        <f>ROUND('P16'!N7,2)</f>
        <v>0</v>
      </c>
      <c r="AC10" s="614"/>
      <c r="AD10" s="614"/>
      <c r="AE10" s="614"/>
      <c r="AF10" s="614"/>
      <c r="AG10" s="613">
        <f>ROUND('P17'!N7,2)</f>
        <v>0</v>
      </c>
      <c r="AH10" s="614"/>
      <c r="AI10" s="614"/>
      <c r="AJ10" s="614"/>
      <c r="AK10" s="614"/>
      <c r="AL10" s="613">
        <f>ROUND('P18'!N7,2)</f>
        <v>0</v>
      </c>
      <c r="AM10" s="614"/>
      <c r="AN10" s="614"/>
      <c r="AO10" s="614"/>
      <c r="AP10" s="614"/>
      <c r="AQ10" s="613">
        <f>ROUND('P19'!N7,2)</f>
        <v>0</v>
      </c>
      <c r="AR10" s="614"/>
      <c r="AS10" s="614"/>
      <c r="AT10" s="614"/>
      <c r="AU10" s="614"/>
      <c r="AV10" s="613">
        <f>ROUND('P20'!N7,2)</f>
        <v>0</v>
      </c>
      <c r="AW10" s="614"/>
      <c r="AX10" s="614"/>
      <c r="AY10" s="614"/>
      <c r="AZ10" s="614"/>
      <c r="BA10" s="627" t="s">
        <v>231</v>
      </c>
      <c r="BB10" s="628"/>
      <c r="BC10" s="628"/>
      <c r="BD10" s="628"/>
      <c r="BE10" s="628"/>
      <c r="BF10" s="628"/>
      <c r="BG10" s="68"/>
      <c r="BH10" s="68"/>
      <c r="BI10" s="68"/>
      <c r="BJ10" s="68"/>
      <c r="BK10" s="68"/>
      <c r="BL10" s="69"/>
    </row>
    <row r="11" spans="3:64" ht="18.75">
      <c r="C11" s="613">
        <f>ROUND('P11'!N8,2)</f>
        <v>0</v>
      </c>
      <c r="D11" s="614"/>
      <c r="E11" s="614"/>
      <c r="F11" s="614"/>
      <c r="G11" s="614"/>
      <c r="H11" s="613">
        <f>ROUND('P12'!N8,2)</f>
        <v>0</v>
      </c>
      <c r="I11" s="614"/>
      <c r="J11" s="614"/>
      <c r="K11" s="614"/>
      <c r="L11" s="614"/>
      <c r="M11" s="613">
        <f>ROUND('P13'!N8,2)</f>
        <v>0</v>
      </c>
      <c r="N11" s="614"/>
      <c r="O11" s="614"/>
      <c r="P11" s="614"/>
      <c r="Q11" s="614"/>
      <c r="R11" s="613">
        <f>ROUND('P14'!N8,2)</f>
        <v>0</v>
      </c>
      <c r="S11" s="614"/>
      <c r="T11" s="614"/>
      <c r="U11" s="614"/>
      <c r="V11" s="614"/>
      <c r="W11" s="613">
        <f>ROUND('P15'!N8,2)</f>
        <v>0</v>
      </c>
      <c r="X11" s="614"/>
      <c r="Y11" s="614"/>
      <c r="Z11" s="614"/>
      <c r="AA11" s="614"/>
      <c r="AB11" s="613">
        <f>ROUND('P16'!N8,2)</f>
        <v>0</v>
      </c>
      <c r="AC11" s="614"/>
      <c r="AD11" s="614"/>
      <c r="AE11" s="614"/>
      <c r="AF11" s="614"/>
      <c r="AG11" s="613">
        <f>ROUND('P17'!N8,2)</f>
        <v>0</v>
      </c>
      <c r="AH11" s="614"/>
      <c r="AI11" s="614"/>
      <c r="AJ11" s="614"/>
      <c r="AK11" s="614"/>
      <c r="AL11" s="613">
        <f>ROUND('P18'!N8,2)</f>
        <v>0</v>
      </c>
      <c r="AM11" s="614"/>
      <c r="AN11" s="614"/>
      <c r="AO11" s="614"/>
      <c r="AP11" s="614"/>
      <c r="AQ11" s="613">
        <f>ROUND('P19'!N8,2)</f>
        <v>0</v>
      </c>
      <c r="AR11" s="614"/>
      <c r="AS11" s="614"/>
      <c r="AT11" s="614"/>
      <c r="AU11" s="614"/>
      <c r="AV11" s="613">
        <f>ROUND('P20'!N8,2)</f>
        <v>0</v>
      </c>
      <c r="AW11" s="614"/>
      <c r="AX11" s="614"/>
      <c r="AY11" s="614"/>
      <c r="AZ11" s="614"/>
      <c r="BA11" s="627" t="s">
        <v>233</v>
      </c>
      <c r="BB11" s="628"/>
      <c r="BC11" s="628"/>
      <c r="BD11" s="628"/>
      <c r="BE11" s="628"/>
      <c r="BF11" s="628"/>
      <c r="BG11" s="68"/>
      <c r="BH11" s="68"/>
      <c r="BI11" s="68"/>
      <c r="BJ11" s="68"/>
      <c r="BK11" s="68"/>
      <c r="BL11" s="69"/>
    </row>
    <row r="12" spans="3:64" ht="18.75">
      <c r="C12" s="613">
        <f>ROUND('P11'!N9,2)</f>
        <v>0</v>
      </c>
      <c r="D12" s="614"/>
      <c r="E12" s="614"/>
      <c r="F12" s="614"/>
      <c r="G12" s="614"/>
      <c r="H12" s="613">
        <f>ROUND('P12'!N9,2)</f>
        <v>0</v>
      </c>
      <c r="I12" s="614"/>
      <c r="J12" s="614"/>
      <c r="K12" s="614"/>
      <c r="L12" s="614"/>
      <c r="M12" s="613">
        <f>ROUND('P13'!N9,2)</f>
        <v>0</v>
      </c>
      <c r="N12" s="614"/>
      <c r="O12" s="614"/>
      <c r="P12" s="614"/>
      <c r="Q12" s="614"/>
      <c r="R12" s="613">
        <f>ROUND('P14'!N9,2)</f>
        <v>0</v>
      </c>
      <c r="S12" s="614"/>
      <c r="T12" s="614"/>
      <c r="U12" s="614"/>
      <c r="V12" s="614"/>
      <c r="W12" s="613">
        <f>ROUND('P15'!N9,2)</f>
        <v>0</v>
      </c>
      <c r="X12" s="614"/>
      <c r="Y12" s="614"/>
      <c r="Z12" s="614"/>
      <c r="AA12" s="614"/>
      <c r="AB12" s="613">
        <f>ROUND('P16'!N9,2)</f>
        <v>0</v>
      </c>
      <c r="AC12" s="614"/>
      <c r="AD12" s="614"/>
      <c r="AE12" s="614"/>
      <c r="AF12" s="614"/>
      <c r="AG12" s="613">
        <f>ROUND('P17'!N9,2)</f>
        <v>0</v>
      </c>
      <c r="AH12" s="614"/>
      <c r="AI12" s="614"/>
      <c r="AJ12" s="614"/>
      <c r="AK12" s="614"/>
      <c r="AL12" s="613">
        <f>ROUND('P18'!N9,2)</f>
        <v>0</v>
      </c>
      <c r="AM12" s="614"/>
      <c r="AN12" s="614"/>
      <c r="AO12" s="614"/>
      <c r="AP12" s="614"/>
      <c r="AQ12" s="613">
        <f>ROUND('P19'!N9,2)</f>
        <v>0</v>
      </c>
      <c r="AR12" s="614"/>
      <c r="AS12" s="614"/>
      <c r="AT12" s="614"/>
      <c r="AU12" s="614"/>
      <c r="AV12" s="613">
        <f>ROUND('P20'!N9,2)</f>
        <v>0</v>
      </c>
      <c r="AW12" s="614"/>
      <c r="AX12" s="614"/>
      <c r="AY12" s="614"/>
      <c r="AZ12" s="614"/>
      <c r="BA12" s="627" t="s">
        <v>234</v>
      </c>
      <c r="BB12" s="628"/>
      <c r="BC12" s="628"/>
      <c r="BD12" s="628"/>
      <c r="BE12" s="628"/>
      <c r="BF12" s="628"/>
      <c r="BG12" s="68"/>
      <c r="BH12" s="68"/>
      <c r="BI12" s="68"/>
      <c r="BJ12" s="68"/>
      <c r="BK12" s="68"/>
      <c r="BL12" s="69"/>
    </row>
    <row r="13" spans="3:64" ht="18.75">
      <c r="C13" s="613">
        <f>ROUND('P11'!N13,2)</f>
        <v>0</v>
      </c>
      <c r="D13" s="614"/>
      <c r="E13" s="614"/>
      <c r="F13" s="614"/>
      <c r="G13" s="614"/>
      <c r="H13" s="613">
        <f>ROUND('P12'!N13,2)</f>
        <v>0</v>
      </c>
      <c r="I13" s="614"/>
      <c r="J13" s="614"/>
      <c r="K13" s="614"/>
      <c r="L13" s="614"/>
      <c r="M13" s="613">
        <f>ROUND('P13'!N13,2)</f>
        <v>0</v>
      </c>
      <c r="N13" s="614"/>
      <c r="O13" s="614"/>
      <c r="P13" s="614"/>
      <c r="Q13" s="614"/>
      <c r="R13" s="613">
        <f>ROUND('P14'!N13,2)</f>
        <v>0</v>
      </c>
      <c r="S13" s="614"/>
      <c r="T13" s="614"/>
      <c r="U13" s="614"/>
      <c r="V13" s="614"/>
      <c r="W13" s="613">
        <f>ROUND('P15'!N13,2)</f>
        <v>0</v>
      </c>
      <c r="X13" s="614"/>
      <c r="Y13" s="614"/>
      <c r="Z13" s="614"/>
      <c r="AA13" s="614"/>
      <c r="AB13" s="613">
        <f>ROUND('P16'!N13,2)</f>
        <v>0</v>
      </c>
      <c r="AC13" s="614"/>
      <c r="AD13" s="614"/>
      <c r="AE13" s="614"/>
      <c r="AF13" s="614"/>
      <c r="AG13" s="613">
        <f>ROUND('P17'!N13,2)</f>
        <v>0</v>
      </c>
      <c r="AH13" s="614"/>
      <c r="AI13" s="614"/>
      <c r="AJ13" s="614"/>
      <c r="AK13" s="614"/>
      <c r="AL13" s="613">
        <f>ROUND('P18'!N13,2)</f>
        <v>0</v>
      </c>
      <c r="AM13" s="614"/>
      <c r="AN13" s="614"/>
      <c r="AO13" s="614"/>
      <c r="AP13" s="614"/>
      <c r="AQ13" s="613">
        <f>ROUND('P19'!N13,2)</f>
        <v>0</v>
      </c>
      <c r="AR13" s="614"/>
      <c r="AS13" s="614"/>
      <c r="AT13" s="614"/>
      <c r="AU13" s="614"/>
      <c r="AV13" s="613">
        <f>ROUND('P20'!N13,2)</f>
        <v>0</v>
      </c>
      <c r="AW13" s="614"/>
      <c r="AX13" s="614"/>
      <c r="AY13" s="614"/>
      <c r="AZ13" s="614"/>
      <c r="BA13" s="627" t="s">
        <v>235</v>
      </c>
      <c r="BB13" s="628"/>
      <c r="BC13" s="628"/>
      <c r="BD13" s="628"/>
      <c r="BE13" s="628"/>
      <c r="BF13" s="628"/>
      <c r="BG13" s="68"/>
      <c r="BH13" s="68"/>
      <c r="BI13" s="68"/>
      <c r="BJ13" s="68"/>
      <c r="BK13" s="68"/>
      <c r="BL13" s="69"/>
    </row>
    <row r="14" spans="3:64" ht="24" customHeight="1">
      <c r="C14" s="633">
        <f>ROUND(C10+C11+C12+C13,2)</f>
        <v>0</v>
      </c>
      <c r="D14" s="634"/>
      <c r="E14" s="634"/>
      <c r="F14" s="634"/>
      <c r="G14" s="635"/>
      <c r="H14" s="633">
        <f>ROUND(H10+H11+H12+H13,2)</f>
        <v>0</v>
      </c>
      <c r="I14" s="634"/>
      <c r="J14" s="634"/>
      <c r="K14" s="634"/>
      <c r="L14" s="635"/>
      <c r="M14" s="633">
        <f t="shared" ref="M14" si="8">ROUND(M10+M11+M12+M13,2)</f>
        <v>0</v>
      </c>
      <c r="N14" s="634"/>
      <c r="O14" s="634"/>
      <c r="P14" s="634"/>
      <c r="Q14" s="635"/>
      <c r="R14" s="633">
        <f t="shared" ref="R14" si="9">ROUND(R10+R11+R12+R13,2)</f>
        <v>0</v>
      </c>
      <c r="S14" s="634"/>
      <c r="T14" s="634"/>
      <c r="U14" s="634"/>
      <c r="V14" s="635"/>
      <c r="W14" s="633">
        <f t="shared" ref="W14" si="10">ROUND(W10+W11+W12+W13,2)</f>
        <v>0</v>
      </c>
      <c r="X14" s="634"/>
      <c r="Y14" s="634"/>
      <c r="Z14" s="634"/>
      <c r="AA14" s="635"/>
      <c r="AB14" s="633">
        <f t="shared" ref="AB14" si="11">ROUND(AB10+AB11+AB12+AB13,2)</f>
        <v>0</v>
      </c>
      <c r="AC14" s="634"/>
      <c r="AD14" s="634"/>
      <c r="AE14" s="634"/>
      <c r="AF14" s="635"/>
      <c r="AG14" s="633">
        <f t="shared" ref="AG14" si="12">ROUND(AG10+AG11+AG12+AG13,2)</f>
        <v>0</v>
      </c>
      <c r="AH14" s="634"/>
      <c r="AI14" s="634"/>
      <c r="AJ14" s="634"/>
      <c r="AK14" s="635"/>
      <c r="AL14" s="633">
        <f t="shared" ref="AL14" si="13">ROUND(AL10+AL11+AL12+AL13,2)</f>
        <v>0</v>
      </c>
      <c r="AM14" s="634"/>
      <c r="AN14" s="634"/>
      <c r="AO14" s="634"/>
      <c r="AP14" s="635"/>
      <c r="AQ14" s="633">
        <f t="shared" ref="AQ14" si="14">ROUND(AQ10+AQ11+AQ12+AQ13,2)</f>
        <v>0</v>
      </c>
      <c r="AR14" s="634"/>
      <c r="AS14" s="634"/>
      <c r="AT14" s="634"/>
      <c r="AU14" s="635"/>
      <c r="AV14" s="633">
        <f t="shared" ref="AV14" si="15">ROUND(AV10+AV11+AV12+AV13,2)</f>
        <v>0</v>
      </c>
      <c r="AW14" s="634"/>
      <c r="AX14" s="634"/>
      <c r="AY14" s="634"/>
      <c r="AZ14" s="635"/>
      <c r="BA14" s="18"/>
      <c r="BB14" s="18"/>
      <c r="BC14" s="18"/>
      <c r="BD14" s="18"/>
      <c r="BE14" s="18"/>
      <c r="BF14" s="18"/>
      <c r="BG14" s="17"/>
      <c r="BH14" s="17"/>
      <c r="BI14" s="17"/>
      <c r="BJ14" s="17"/>
      <c r="BK14" s="17"/>
      <c r="BL14" s="17"/>
    </row>
    <row r="15" spans="3:64">
      <c r="C15" s="642" t="s">
        <v>236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row>
    <row r="16" spans="3:64">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row>
    <row r="17" spans="8:59" ht="24.75" customHeight="1">
      <c r="H17" s="254" t="s">
        <v>237</v>
      </c>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636"/>
      <c r="AI17" s="96">
        <f>ROUND(C4+H4+M4+R4+W4+AB4+AG4+AL4+AQ4+AV4+C10+H10+M10+R10+W10+AB10+AG10+AL10+AQ10+AV10,2)</f>
        <v>0</v>
      </c>
      <c r="AJ17" s="97"/>
      <c r="AK17" s="97"/>
      <c r="AL17" s="97"/>
      <c r="AM17" s="97"/>
      <c r="AN17" s="97"/>
      <c r="AO17" s="97"/>
      <c r="AP17" s="97"/>
      <c r="AQ17" s="97"/>
      <c r="AR17" s="97"/>
      <c r="AS17" s="98"/>
      <c r="AT17" s="219">
        <f>ROUND(AI17+AI18+AI19+AI20,2)</f>
        <v>0</v>
      </c>
      <c r="AU17" s="637"/>
      <c r="AV17" s="637"/>
      <c r="AW17" s="637"/>
      <c r="AX17" s="637"/>
      <c r="AY17" s="637"/>
      <c r="AZ17" s="637"/>
      <c r="BA17" s="637"/>
      <c r="BB17" s="637"/>
      <c r="BC17" s="637"/>
      <c r="BD17" s="637"/>
      <c r="BE17" s="637"/>
      <c r="BF17" s="637"/>
      <c r="BG17" s="638"/>
    </row>
    <row r="18" spans="8:59" ht="24.75" customHeight="1">
      <c r="H18" s="254" t="s">
        <v>238</v>
      </c>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636"/>
      <c r="AI18" s="96">
        <f>ROUND(C5+H5+M5+R5+W5+AB5+AG5+AL5+AQ5+AV5+C11+H11+M11+R11+W11+AB11+AG11+AL11+AQ11+AV11,2)</f>
        <v>0</v>
      </c>
      <c r="AJ18" s="97"/>
      <c r="AK18" s="97"/>
      <c r="AL18" s="97"/>
      <c r="AM18" s="97"/>
      <c r="AN18" s="97"/>
      <c r="AO18" s="97"/>
      <c r="AP18" s="97"/>
      <c r="AQ18" s="97"/>
      <c r="AR18" s="97"/>
      <c r="AS18" s="98"/>
      <c r="AT18" s="639"/>
      <c r="AU18" s="640"/>
      <c r="AV18" s="640"/>
      <c r="AW18" s="640"/>
      <c r="AX18" s="640"/>
      <c r="AY18" s="640"/>
      <c r="AZ18" s="640"/>
      <c r="BA18" s="640"/>
      <c r="BB18" s="640"/>
      <c r="BC18" s="640"/>
      <c r="BD18" s="640"/>
      <c r="BE18" s="640"/>
      <c r="BF18" s="640"/>
      <c r="BG18" s="641"/>
    </row>
    <row r="19" spans="8:59" ht="24.75">
      <c r="H19" s="254" t="s">
        <v>239</v>
      </c>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636"/>
      <c r="AI19" s="96">
        <f>ROUND(C6+H6+M6+R6+W6+AB6+AG6+AL6+AQ6+AV6+C12+H12+M12+R12+W12+AB12+AG12+AL12+AQ12+AV12,2)</f>
        <v>0</v>
      </c>
      <c r="AJ19" s="97"/>
      <c r="AK19" s="97"/>
      <c r="AL19" s="97"/>
      <c r="AM19" s="97"/>
      <c r="AN19" s="97"/>
      <c r="AO19" s="97"/>
      <c r="AP19" s="97"/>
      <c r="AQ19" s="97"/>
      <c r="AR19" s="97"/>
      <c r="AS19" s="98"/>
      <c r="AT19" s="639"/>
      <c r="AU19" s="640"/>
      <c r="AV19" s="640"/>
      <c r="AW19" s="640"/>
      <c r="AX19" s="640"/>
      <c r="AY19" s="640"/>
      <c r="AZ19" s="640"/>
      <c r="BA19" s="640"/>
      <c r="BB19" s="640"/>
      <c r="BC19" s="640"/>
      <c r="BD19" s="640"/>
      <c r="BE19" s="640"/>
      <c r="BF19" s="640"/>
      <c r="BG19" s="641"/>
    </row>
    <row r="20" spans="8:59" ht="24.75">
      <c r="H20" s="254" t="s">
        <v>240</v>
      </c>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636"/>
      <c r="AI20" s="96">
        <f>ROUND(C7+H7+M7+R7+W7+AB7+AG7+AL7+AQ7+AV7+C13+H13+M13+R13+W13+AB13+AG13+AL13+AQ13+AV13,2)</f>
        <v>0</v>
      </c>
      <c r="AJ20" s="97"/>
      <c r="AK20" s="97"/>
      <c r="AL20" s="97"/>
      <c r="AM20" s="97"/>
      <c r="AN20" s="97"/>
      <c r="AO20" s="97"/>
      <c r="AP20" s="97"/>
      <c r="AQ20" s="97"/>
      <c r="AR20" s="97"/>
      <c r="AS20" s="98"/>
      <c r="AT20" s="381"/>
      <c r="AU20" s="382"/>
      <c r="AV20" s="382"/>
      <c r="AW20" s="382"/>
      <c r="AX20" s="382"/>
      <c r="AY20" s="382"/>
      <c r="AZ20" s="382"/>
      <c r="BA20" s="382"/>
      <c r="BB20" s="382"/>
      <c r="BC20" s="382"/>
      <c r="BD20" s="382"/>
      <c r="BE20" s="382"/>
      <c r="BF20" s="382"/>
      <c r="BG20" s="383"/>
    </row>
  </sheetData>
  <sheetProtection sheet="1" objects="1" scenarios="1"/>
  <mergeCells count="144">
    <mergeCell ref="BA8:BL8"/>
    <mergeCell ref="AL8:AP8"/>
    <mergeCell ref="AQ8:AU8"/>
    <mergeCell ref="AV8:AZ8"/>
    <mergeCell ref="C14:G14"/>
    <mergeCell ref="H14:L14"/>
    <mergeCell ref="M14:Q14"/>
    <mergeCell ref="R14:V14"/>
    <mergeCell ref="W14:AA14"/>
    <mergeCell ref="AB14:AF14"/>
    <mergeCell ref="AG14:AK14"/>
    <mergeCell ref="AL14:AP14"/>
    <mergeCell ref="AQ14:AU14"/>
    <mergeCell ref="AV14:AZ14"/>
    <mergeCell ref="M8:Q8"/>
    <mergeCell ref="R8:V8"/>
    <mergeCell ref="W8:AA8"/>
    <mergeCell ref="AB8:AF8"/>
    <mergeCell ref="AG8:AK8"/>
    <mergeCell ref="BA12:BL12"/>
    <mergeCell ref="C13:G13"/>
    <mergeCell ref="H13:L13"/>
    <mergeCell ref="M13:Q13"/>
    <mergeCell ref="R13:V13"/>
    <mergeCell ref="H19:AH19"/>
    <mergeCell ref="AI19:AS19"/>
    <mergeCell ref="H20:AH20"/>
    <mergeCell ref="AI20:AS20"/>
    <mergeCell ref="AT17:BG20"/>
    <mergeCell ref="C15:BL16"/>
    <mergeCell ref="AI17:AS17"/>
    <mergeCell ref="H17:AH17"/>
    <mergeCell ref="H18:AH18"/>
    <mergeCell ref="AI18:AS18"/>
    <mergeCell ref="C10:G10"/>
    <mergeCell ref="H10:L10"/>
    <mergeCell ref="W13:AA13"/>
    <mergeCell ref="AB13:AF13"/>
    <mergeCell ref="AG13:AK13"/>
    <mergeCell ref="AL13:AP13"/>
    <mergeCell ref="AQ13:AU13"/>
    <mergeCell ref="AV13:AZ13"/>
    <mergeCell ref="BA13:BL13"/>
    <mergeCell ref="AB12:AF12"/>
    <mergeCell ref="AG12:AK12"/>
    <mergeCell ref="AL12:AP12"/>
    <mergeCell ref="AQ12:AU12"/>
    <mergeCell ref="AV12:AZ12"/>
    <mergeCell ref="AQ7:AU7"/>
    <mergeCell ref="AV7:AZ7"/>
    <mergeCell ref="C12:G12"/>
    <mergeCell ref="H12:L12"/>
    <mergeCell ref="M12:Q12"/>
    <mergeCell ref="R12:V12"/>
    <mergeCell ref="W12:AA12"/>
    <mergeCell ref="BA10:BL10"/>
    <mergeCell ref="C11:G11"/>
    <mergeCell ref="H11:L11"/>
    <mergeCell ref="M11:Q11"/>
    <mergeCell ref="R11:V11"/>
    <mergeCell ref="W11:AA11"/>
    <mergeCell ref="AB11:AF11"/>
    <mergeCell ref="AG11:AK11"/>
    <mergeCell ref="AL11:AP11"/>
    <mergeCell ref="AQ11:AU11"/>
    <mergeCell ref="AV11:AZ11"/>
    <mergeCell ref="BA11:BL11"/>
    <mergeCell ref="AB10:AF10"/>
    <mergeCell ref="AG10:AK10"/>
    <mergeCell ref="AL10:AP10"/>
    <mergeCell ref="AQ10:AU10"/>
    <mergeCell ref="AV10:AZ10"/>
    <mergeCell ref="H5:L5"/>
    <mergeCell ref="M5:Q5"/>
    <mergeCell ref="M10:Q10"/>
    <mergeCell ref="R10:V10"/>
    <mergeCell ref="W10:AA10"/>
    <mergeCell ref="BA5:BL5"/>
    <mergeCell ref="BA6:BL6"/>
    <mergeCell ref="BA7:BL7"/>
    <mergeCell ref="C9:G9"/>
    <mergeCell ref="H9:L9"/>
    <mergeCell ref="M9:Q9"/>
    <mergeCell ref="R9:V9"/>
    <mergeCell ref="W9:AA9"/>
    <mergeCell ref="AB9:AF9"/>
    <mergeCell ref="AG9:AK9"/>
    <mergeCell ref="AL9:AP9"/>
    <mergeCell ref="AQ9:AU9"/>
    <mergeCell ref="AV9:AZ9"/>
    <mergeCell ref="BA9:BL9"/>
    <mergeCell ref="C8:G8"/>
    <mergeCell ref="H8:L8"/>
    <mergeCell ref="AB7:AF7"/>
    <mergeCell ref="AG7:AK7"/>
    <mergeCell ref="AL7:AP7"/>
    <mergeCell ref="AQ3:AU3"/>
    <mergeCell ref="AV3:AZ3"/>
    <mergeCell ref="AV4:AZ4"/>
    <mergeCell ref="C7:G7"/>
    <mergeCell ref="H7:L7"/>
    <mergeCell ref="M7:Q7"/>
    <mergeCell ref="R7:V7"/>
    <mergeCell ref="W7:AA7"/>
    <mergeCell ref="AB6:AF6"/>
    <mergeCell ref="AG6:AK6"/>
    <mergeCell ref="AL6:AP6"/>
    <mergeCell ref="AQ6:AU6"/>
    <mergeCell ref="AV6:AZ6"/>
    <mergeCell ref="C6:G6"/>
    <mergeCell ref="H6:L6"/>
    <mergeCell ref="M6:Q6"/>
    <mergeCell ref="R6:V6"/>
    <mergeCell ref="W6:AA6"/>
    <mergeCell ref="AB5:AF5"/>
    <mergeCell ref="AG5:AK5"/>
    <mergeCell ref="AL5:AP5"/>
    <mergeCell ref="AQ5:AU5"/>
    <mergeCell ref="AV5:AZ5"/>
    <mergeCell ref="C5:G5"/>
    <mergeCell ref="AL4:AP4"/>
    <mergeCell ref="AQ4:AU4"/>
    <mergeCell ref="R5:V5"/>
    <mergeCell ref="W5:AA5"/>
    <mergeCell ref="C1:O1"/>
    <mergeCell ref="C2:O2"/>
    <mergeCell ref="P1:BL2"/>
    <mergeCell ref="H4:L4"/>
    <mergeCell ref="M4:Q4"/>
    <mergeCell ref="R4:V4"/>
    <mergeCell ref="W4:AA4"/>
    <mergeCell ref="AB4:AF4"/>
    <mergeCell ref="AG4:AK4"/>
    <mergeCell ref="C3:G3"/>
    <mergeCell ref="C4:G4"/>
    <mergeCell ref="BA3:BL3"/>
    <mergeCell ref="BA4:BL4"/>
    <mergeCell ref="H3:L3"/>
    <mergeCell ref="M3:Q3"/>
    <mergeCell ref="R3:V3"/>
    <mergeCell ref="W3:AA3"/>
    <mergeCell ref="AB3:AF3"/>
    <mergeCell ref="AG3:AK3"/>
    <mergeCell ref="AL3:AP3"/>
  </mergeCells>
  <pageMargins left="0.35433070866141736" right="0.19685039370078741" top="0.98425196850393704" bottom="0.19685039370078741"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tabColor rgb="FFFF0000"/>
  </sheetPr>
  <dimension ref="C1:AN45"/>
  <sheetViews>
    <sheetView topLeftCell="C1" workbookViewId="0">
      <selection activeCell="P6" sqref="P6:Q6"/>
    </sheetView>
  </sheetViews>
  <sheetFormatPr defaultRowHeight="15"/>
  <cols>
    <col min="1" max="15" width="2" customWidth="1"/>
    <col min="16" max="16" width="1.44140625" customWidth="1"/>
    <col min="17" max="17" width="3.33203125" customWidth="1"/>
    <col min="18" max="25" width="2" customWidth="1"/>
    <col min="26" max="26" width="2.33203125" customWidth="1"/>
    <col min="27" max="30" width="2" customWidth="1"/>
    <col min="31" max="31" width="2.77734375" customWidth="1"/>
    <col min="32" max="39" width="2" customWidth="1"/>
    <col min="40" max="40" width="2.6640625" customWidth="1"/>
    <col min="41" max="112" width="2" customWidth="1"/>
  </cols>
  <sheetData>
    <row r="1" spans="3:40" ht="30.75" customHeight="1">
      <c r="C1" s="170">
        <f>Dati!T17</f>
        <v>2015</v>
      </c>
      <c r="D1" s="171"/>
      <c r="E1" s="171"/>
      <c r="F1" s="171"/>
      <c r="G1" s="171"/>
      <c r="H1" s="171"/>
      <c r="I1" s="171"/>
      <c r="J1" s="171"/>
      <c r="K1" s="172"/>
      <c r="L1" s="171" t="s">
        <v>19</v>
      </c>
      <c r="M1" s="171"/>
      <c r="N1" s="171"/>
      <c r="O1" s="171"/>
      <c r="P1" s="171"/>
      <c r="Q1" s="171"/>
      <c r="R1" s="171"/>
      <c r="S1" s="171"/>
      <c r="T1" s="171"/>
      <c r="U1" s="171"/>
      <c r="V1" s="171"/>
      <c r="W1" s="171"/>
      <c r="X1" s="171"/>
      <c r="Y1" s="171"/>
      <c r="Z1" s="171"/>
      <c r="AA1" s="171"/>
      <c r="AB1" s="171"/>
      <c r="AC1" s="171"/>
      <c r="AD1" s="171"/>
      <c r="AE1" s="171"/>
      <c r="AF1" s="170">
        <f>Dati!T16</f>
        <v>2016</v>
      </c>
      <c r="AG1" s="171"/>
      <c r="AH1" s="171"/>
      <c r="AI1" s="171"/>
      <c r="AJ1" s="171"/>
      <c r="AK1" s="171"/>
      <c r="AL1" s="171"/>
      <c r="AM1" s="171"/>
      <c r="AN1" s="172"/>
    </row>
    <row r="2" spans="3:40" ht="18">
      <c r="C2" s="173"/>
      <c r="D2" s="174"/>
      <c r="E2" s="174"/>
      <c r="F2" s="174"/>
      <c r="G2" s="174"/>
      <c r="H2" s="174"/>
      <c r="I2" s="174"/>
      <c r="J2" s="174"/>
      <c r="K2" s="175"/>
      <c r="L2" s="90" t="s">
        <v>20</v>
      </c>
      <c r="M2" s="91"/>
      <c r="N2" s="91"/>
      <c r="O2" s="91"/>
      <c r="P2" s="91"/>
      <c r="Q2" s="91"/>
      <c r="R2" s="91"/>
      <c r="S2" s="91"/>
      <c r="T2" s="91"/>
      <c r="U2" s="91"/>
      <c r="V2" s="91"/>
      <c r="W2" s="91"/>
      <c r="X2" s="91"/>
      <c r="Y2" s="91"/>
      <c r="Z2" s="91"/>
      <c r="AA2" s="91"/>
      <c r="AB2" s="91"/>
      <c r="AC2" s="91"/>
      <c r="AD2" s="91"/>
      <c r="AE2" s="92"/>
      <c r="AF2" s="176"/>
      <c r="AG2" s="176"/>
      <c r="AH2" s="176"/>
      <c r="AI2" s="176"/>
      <c r="AJ2" s="176"/>
      <c r="AK2" s="176"/>
      <c r="AL2" s="176"/>
      <c r="AM2" s="176"/>
      <c r="AN2" s="177"/>
    </row>
    <row r="3" spans="3:40" ht="19.5">
      <c r="C3" s="180">
        <f>ROUND(Dati!L4,3)</f>
        <v>100</v>
      </c>
      <c r="D3" s="180"/>
      <c r="E3" s="180"/>
      <c r="F3" s="180"/>
      <c r="G3" s="180"/>
      <c r="H3" s="180"/>
      <c r="I3" s="181"/>
      <c r="J3" s="181"/>
      <c r="K3" s="180">
        <f>ROUND(Dati!H9,3)</f>
        <v>24.2</v>
      </c>
      <c r="L3" s="180"/>
      <c r="M3" s="180"/>
      <c r="N3" s="180"/>
      <c r="O3" s="180"/>
      <c r="P3" s="180"/>
      <c r="Q3" s="181"/>
      <c r="R3" s="181"/>
      <c r="S3" s="180">
        <f>ROUND(Dati!AD9,3)</f>
        <v>8.5</v>
      </c>
      <c r="T3" s="180"/>
      <c r="U3" s="180"/>
      <c r="V3" s="180"/>
      <c r="W3" s="180"/>
      <c r="X3" s="180"/>
      <c r="Y3" s="181"/>
      <c r="Z3" s="181"/>
      <c r="AA3" s="180">
        <f>ROUND(Dati!N9,3)</f>
        <v>132.69999999999999</v>
      </c>
      <c r="AB3" s="180"/>
      <c r="AC3" s="180"/>
      <c r="AD3" s="180"/>
      <c r="AE3" s="180"/>
      <c r="AF3" s="180"/>
      <c r="AG3" s="181"/>
      <c r="AH3" s="181"/>
      <c r="AI3" s="180">
        <f>ROUND(Dati!N10,3)</f>
        <v>1.327</v>
      </c>
      <c r="AJ3" s="180"/>
      <c r="AK3" s="180"/>
      <c r="AL3" s="180"/>
      <c r="AM3" s="180"/>
      <c r="AN3" s="180"/>
    </row>
    <row r="4" spans="3:40" ht="20.25">
      <c r="C4" s="398" t="s">
        <v>41</v>
      </c>
      <c r="D4" s="366"/>
      <c r="E4" s="366"/>
      <c r="F4" s="366"/>
      <c r="G4" s="366"/>
      <c r="H4" s="366"/>
      <c r="I4" s="366"/>
      <c r="J4" s="366"/>
      <c r="K4" s="366"/>
      <c r="L4" s="366"/>
      <c r="M4" s="366"/>
      <c r="N4" s="366"/>
      <c r="O4" s="366"/>
      <c r="P4" s="366"/>
      <c r="Q4" s="366"/>
      <c r="R4" s="366"/>
      <c r="S4" s="366"/>
      <c r="T4" s="366"/>
      <c r="U4" s="366"/>
      <c r="V4" s="399"/>
      <c r="W4" s="349" t="s">
        <v>42</v>
      </c>
      <c r="X4" s="350"/>
      <c r="Y4" s="350"/>
      <c r="Z4" s="350"/>
      <c r="AA4" s="350"/>
      <c r="AB4" s="350"/>
      <c r="AC4" s="350"/>
      <c r="AD4" s="350"/>
      <c r="AE4" s="350"/>
      <c r="AF4" s="63"/>
      <c r="AG4" s="63"/>
      <c r="AH4" s="63"/>
      <c r="AI4" s="63"/>
      <c r="AJ4" s="63"/>
      <c r="AK4" s="63"/>
      <c r="AL4" s="63"/>
      <c r="AM4" s="63"/>
      <c r="AN4" s="64"/>
    </row>
    <row r="5" spans="3:40" ht="36" customHeight="1">
      <c r="C5" s="289"/>
      <c r="D5" s="290"/>
      <c r="E5" s="290"/>
      <c r="F5" s="290"/>
      <c r="G5" s="290"/>
      <c r="H5" s="290"/>
      <c r="I5" s="290"/>
      <c r="J5" s="290"/>
      <c r="K5" s="290"/>
      <c r="L5" s="290"/>
      <c r="M5" s="290"/>
      <c r="N5" s="290"/>
      <c r="O5" s="290"/>
      <c r="P5" s="290"/>
      <c r="Q5" s="290"/>
      <c r="R5" s="290"/>
      <c r="S5" s="290"/>
      <c r="T5" s="290"/>
      <c r="U5" s="290"/>
      <c r="V5" s="291"/>
      <c r="W5" s="395" t="s">
        <v>43</v>
      </c>
      <c r="X5" s="396"/>
      <c r="Y5" s="396"/>
      <c r="Z5" s="396"/>
      <c r="AA5" s="396"/>
      <c r="AB5" s="396"/>
      <c r="AC5" s="396"/>
      <c r="AD5" s="396"/>
      <c r="AE5" s="397"/>
      <c r="AF5" s="326" t="s">
        <v>44</v>
      </c>
      <c r="AG5" s="327"/>
      <c r="AH5" s="327"/>
      <c r="AI5" s="327"/>
      <c r="AJ5" s="327"/>
      <c r="AK5" s="327"/>
      <c r="AL5" s="327"/>
      <c r="AM5" s="327"/>
      <c r="AN5" s="328"/>
    </row>
    <row r="6" spans="3:40" ht="21">
      <c r="C6" s="351" t="s">
        <v>21</v>
      </c>
      <c r="D6" s="344"/>
      <c r="E6" s="344"/>
      <c r="F6" s="344"/>
      <c r="G6" s="345"/>
      <c r="H6" s="355">
        <f>ROUND(P6+P7+P8+P9,0)</f>
        <v>0</v>
      </c>
      <c r="I6" s="356"/>
      <c r="J6" s="357"/>
      <c r="K6" s="342" t="s">
        <v>22</v>
      </c>
      <c r="L6" s="205"/>
      <c r="M6" s="205"/>
      <c r="N6" s="205"/>
      <c r="O6" s="205"/>
      <c r="P6" s="334">
        <v>0</v>
      </c>
      <c r="Q6" s="334"/>
      <c r="R6" s="335">
        <v>352.17</v>
      </c>
      <c r="S6" s="335"/>
      <c r="T6" s="336"/>
      <c r="U6" s="336"/>
      <c r="V6" s="336"/>
      <c r="W6" s="208">
        <f t="shared" ref="W6" si="0">ROUND(P6*R6,2)</f>
        <v>0</v>
      </c>
      <c r="X6" s="208"/>
      <c r="Y6" s="208"/>
      <c r="Z6" s="208"/>
      <c r="AA6" s="208"/>
      <c r="AB6" s="208"/>
      <c r="AC6" s="208"/>
      <c r="AD6" s="208"/>
      <c r="AE6" s="208"/>
      <c r="AF6" s="337">
        <f>ROUND(W6/AI3,2)</f>
        <v>0</v>
      </c>
      <c r="AG6" s="337"/>
      <c r="AH6" s="337"/>
      <c r="AI6" s="337"/>
      <c r="AJ6" s="337"/>
      <c r="AK6" s="337"/>
      <c r="AL6" s="337"/>
      <c r="AM6" s="337"/>
      <c r="AN6" s="337"/>
    </row>
    <row r="7" spans="3:40" ht="21">
      <c r="C7" s="352"/>
      <c r="D7" s="353"/>
      <c r="E7" s="353"/>
      <c r="F7" s="353"/>
      <c r="G7" s="354"/>
      <c r="H7" s="358"/>
      <c r="I7" s="359"/>
      <c r="J7" s="360"/>
      <c r="K7" s="342" t="s">
        <v>23</v>
      </c>
      <c r="L7" s="205"/>
      <c r="M7" s="205"/>
      <c r="N7" s="205"/>
      <c r="O7" s="205"/>
      <c r="P7" s="334">
        <v>0</v>
      </c>
      <c r="Q7" s="334"/>
      <c r="R7" s="335">
        <v>352.17</v>
      </c>
      <c r="S7" s="335"/>
      <c r="T7" s="336"/>
      <c r="U7" s="336"/>
      <c r="V7" s="336"/>
      <c r="W7" s="208">
        <f t="shared" ref="W7:W11" si="1">ROUND(P7*R7,2)</f>
        <v>0</v>
      </c>
      <c r="X7" s="208"/>
      <c r="Y7" s="208"/>
      <c r="Z7" s="208"/>
      <c r="AA7" s="208"/>
      <c r="AB7" s="208"/>
      <c r="AC7" s="208"/>
      <c r="AD7" s="208"/>
      <c r="AE7" s="208"/>
      <c r="AF7" s="337">
        <f>ROUND(W7/AI3,2)</f>
        <v>0</v>
      </c>
      <c r="AG7" s="337"/>
      <c r="AH7" s="337"/>
      <c r="AI7" s="337"/>
      <c r="AJ7" s="337"/>
      <c r="AK7" s="337"/>
      <c r="AL7" s="337"/>
      <c r="AM7" s="337"/>
      <c r="AN7" s="337"/>
    </row>
    <row r="8" spans="3:40" ht="21">
      <c r="C8" s="352"/>
      <c r="D8" s="353"/>
      <c r="E8" s="353"/>
      <c r="F8" s="353"/>
      <c r="G8" s="354"/>
      <c r="H8" s="358"/>
      <c r="I8" s="359"/>
      <c r="J8" s="360"/>
      <c r="K8" s="342" t="s">
        <v>24</v>
      </c>
      <c r="L8" s="205"/>
      <c r="M8" s="205"/>
      <c r="N8" s="205"/>
      <c r="O8" s="205"/>
      <c r="P8" s="334">
        <v>0</v>
      </c>
      <c r="Q8" s="334"/>
      <c r="R8" s="335">
        <v>352.17</v>
      </c>
      <c r="S8" s="335"/>
      <c r="T8" s="336"/>
      <c r="U8" s="336"/>
      <c r="V8" s="336"/>
      <c r="W8" s="208">
        <f t="shared" si="1"/>
        <v>0</v>
      </c>
      <c r="X8" s="208"/>
      <c r="Y8" s="208"/>
      <c r="Z8" s="208"/>
      <c r="AA8" s="208"/>
      <c r="AB8" s="208"/>
      <c r="AC8" s="208"/>
      <c r="AD8" s="208"/>
      <c r="AE8" s="208"/>
      <c r="AF8" s="337">
        <f>ROUND(W8/AI3,2)</f>
        <v>0</v>
      </c>
      <c r="AG8" s="337"/>
      <c r="AH8" s="337"/>
      <c r="AI8" s="337"/>
      <c r="AJ8" s="337"/>
      <c r="AK8" s="337"/>
      <c r="AL8" s="337"/>
      <c r="AM8" s="337"/>
      <c r="AN8" s="337"/>
    </row>
    <row r="9" spans="3:40" ht="20.25">
      <c r="C9" s="352"/>
      <c r="D9" s="353"/>
      <c r="E9" s="353"/>
      <c r="F9" s="353"/>
      <c r="G9" s="354"/>
      <c r="H9" s="358"/>
      <c r="I9" s="359"/>
      <c r="J9" s="360"/>
      <c r="K9" s="343" t="s">
        <v>25</v>
      </c>
      <c r="L9" s="344"/>
      <c r="M9" s="344"/>
      <c r="N9" s="344"/>
      <c r="O9" s="345"/>
      <c r="P9" s="338">
        <v>0</v>
      </c>
      <c r="Q9" s="339"/>
      <c r="R9" s="335">
        <v>352.17</v>
      </c>
      <c r="S9" s="335"/>
      <c r="T9" s="336"/>
      <c r="U9" s="336"/>
      <c r="V9" s="336"/>
      <c r="W9" s="208">
        <f t="shared" si="1"/>
        <v>0</v>
      </c>
      <c r="X9" s="208"/>
      <c r="Y9" s="208"/>
      <c r="Z9" s="208"/>
      <c r="AA9" s="208"/>
      <c r="AB9" s="208"/>
      <c r="AC9" s="208"/>
      <c r="AD9" s="208"/>
      <c r="AE9" s="208"/>
      <c r="AF9" s="337">
        <f>ROUND(W9/AI3,2)</f>
        <v>0</v>
      </c>
      <c r="AG9" s="337"/>
      <c r="AH9" s="337"/>
      <c r="AI9" s="337"/>
      <c r="AJ9" s="337"/>
      <c r="AK9" s="337"/>
      <c r="AL9" s="337"/>
      <c r="AM9" s="337"/>
      <c r="AN9" s="337"/>
    </row>
    <row r="10" spans="3:40" ht="20.25">
      <c r="C10" s="346"/>
      <c r="D10" s="347"/>
      <c r="E10" s="347"/>
      <c r="F10" s="347"/>
      <c r="G10" s="348"/>
      <c r="H10" s="361"/>
      <c r="I10" s="362"/>
      <c r="J10" s="363"/>
      <c r="K10" s="346"/>
      <c r="L10" s="347"/>
      <c r="M10" s="347"/>
      <c r="N10" s="347"/>
      <c r="O10" s="348"/>
      <c r="P10" s="340"/>
      <c r="Q10" s="341"/>
      <c r="R10" s="335">
        <v>405.55</v>
      </c>
      <c r="S10" s="335"/>
      <c r="T10" s="336"/>
      <c r="U10" s="336"/>
      <c r="V10" s="336"/>
      <c r="W10" s="208">
        <f>ROUND(P9*R10,2)</f>
        <v>0</v>
      </c>
      <c r="X10" s="208"/>
      <c r="Y10" s="208"/>
      <c r="Z10" s="208"/>
      <c r="AA10" s="208"/>
      <c r="AB10" s="208"/>
      <c r="AC10" s="208"/>
      <c r="AD10" s="208"/>
      <c r="AE10" s="208"/>
      <c r="AF10" s="337">
        <f>ROUND(W10/AI3,2)</f>
        <v>0</v>
      </c>
      <c r="AG10" s="337"/>
      <c r="AH10" s="337"/>
      <c r="AI10" s="337"/>
      <c r="AJ10" s="337"/>
      <c r="AK10" s="337"/>
      <c r="AL10" s="337"/>
      <c r="AM10" s="337"/>
      <c r="AN10" s="337"/>
    </row>
    <row r="11" spans="3:40" ht="20.25">
      <c r="C11" s="83" t="s">
        <v>26</v>
      </c>
      <c r="D11" s="84"/>
      <c r="E11" s="84"/>
      <c r="F11" s="84"/>
      <c r="G11" s="84"/>
      <c r="H11" s="84"/>
      <c r="I11" s="84"/>
      <c r="J11" s="84"/>
      <c r="K11" s="84"/>
      <c r="L11" s="84"/>
      <c r="M11" s="84"/>
      <c r="N11" s="84"/>
      <c r="O11" s="84"/>
      <c r="P11" s="334">
        <v>0</v>
      </c>
      <c r="Q11" s="334"/>
      <c r="R11" s="335">
        <v>352.17</v>
      </c>
      <c r="S11" s="335"/>
      <c r="T11" s="336"/>
      <c r="U11" s="336"/>
      <c r="V11" s="336"/>
      <c r="W11" s="208">
        <f t="shared" si="1"/>
        <v>0</v>
      </c>
      <c r="X11" s="208"/>
      <c r="Y11" s="208"/>
      <c r="Z11" s="208"/>
      <c r="AA11" s="208"/>
      <c r="AB11" s="208"/>
      <c r="AC11" s="208"/>
      <c r="AD11" s="208"/>
      <c r="AE11" s="208"/>
      <c r="AF11" s="337">
        <f>ROUND(W11/AI3,2)</f>
        <v>0</v>
      </c>
      <c r="AG11" s="337"/>
      <c r="AH11" s="337"/>
      <c r="AI11" s="337"/>
      <c r="AJ11" s="337"/>
      <c r="AK11" s="337"/>
      <c r="AL11" s="337"/>
      <c r="AM11" s="337"/>
      <c r="AN11" s="337"/>
    </row>
    <row r="12" spans="3:40" ht="20.25">
      <c r="C12" s="83" t="s">
        <v>27</v>
      </c>
      <c r="D12" s="84"/>
      <c r="E12" s="84"/>
      <c r="F12" s="84"/>
      <c r="G12" s="84"/>
      <c r="H12" s="84"/>
      <c r="I12" s="84"/>
      <c r="J12" s="84"/>
      <c r="K12" s="84"/>
      <c r="L12" s="84"/>
      <c r="M12" s="84"/>
      <c r="N12" s="84"/>
      <c r="O12" s="84"/>
      <c r="P12" s="334">
        <v>0</v>
      </c>
      <c r="Q12" s="334"/>
      <c r="R12" s="335">
        <v>2498.04</v>
      </c>
      <c r="S12" s="335"/>
      <c r="T12" s="336"/>
      <c r="U12" s="336"/>
      <c r="V12" s="336"/>
      <c r="W12" s="208">
        <f>ROUND(P12*R12,2)</f>
        <v>0</v>
      </c>
      <c r="X12" s="208"/>
      <c r="Y12" s="208"/>
      <c r="Z12" s="208"/>
      <c r="AA12" s="208"/>
      <c r="AB12" s="208"/>
      <c r="AC12" s="208"/>
      <c r="AD12" s="208"/>
      <c r="AE12" s="208"/>
      <c r="AF12" s="337">
        <f>ROUND(W12/AI3,2)</f>
        <v>0</v>
      </c>
      <c r="AG12" s="337"/>
      <c r="AH12" s="337"/>
      <c r="AI12" s="337"/>
      <c r="AJ12" s="337"/>
      <c r="AK12" s="337"/>
      <c r="AL12" s="337"/>
      <c r="AM12" s="337"/>
      <c r="AN12" s="337"/>
    </row>
    <row r="13" spans="3:40" ht="24">
      <c r="C13" s="367" t="s">
        <v>28</v>
      </c>
      <c r="D13" s="368"/>
      <c r="E13" s="368"/>
      <c r="F13" s="368"/>
      <c r="G13" s="368"/>
      <c r="H13" s="368"/>
      <c r="I13" s="368"/>
      <c r="J13" s="368"/>
      <c r="K13" s="368"/>
      <c r="L13" s="368"/>
      <c r="M13" s="368"/>
      <c r="N13" s="368"/>
      <c r="O13" s="368"/>
      <c r="P13" s="369"/>
      <c r="Q13" s="369"/>
      <c r="R13" s="369"/>
      <c r="S13" s="369"/>
      <c r="T13" s="369"/>
      <c r="U13" s="369"/>
      <c r="V13" s="369"/>
      <c r="W13" s="364">
        <f>ROUND(W6+W7+W8+W9+W10+W11+W12,2)</f>
        <v>0</v>
      </c>
      <c r="X13" s="364"/>
      <c r="Y13" s="364"/>
      <c r="Z13" s="364"/>
      <c r="AA13" s="364"/>
      <c r="AB13" s="364"/>
      <c r="AC13" s="364"/>
      <c r="AD13" s="364"/>
      <c r="AE13" s="364"/>
      <c r="AF13" s="364">
        <f>ROUND(AF6+AF7+AF8+AF9+AF10+AF11+AF12,2)</f>
        <v>0</v>
      </c>
      <c r="AG13" s="364"/>
      <c r="AH13" s="364"/>
      <c r="AI13" s="364"/>
      <c r="AJ13" s="364"/>
      <c r="AK13" s="364"/>
      <c r="AL13" s="364"/>
      <c r="AM13" s="364"/>
      <c r="AN13" s="364"/>
    </row>
    <row r="14" spans="3:40" ht="20.25">
      <c r="C14" s="367" t="s">
        <v>29</v>
      </c>
      <c r="D14" s="368"/>
      <c r="E14" s="368"/>
      <c r="F14" s="368"/>
      <c r="G14" s="368"/>
      <c r="H14" s="368"/>
      <c r="I14" s="368"/>
      <c r="J14" s="368"/>
      <c r="K14" s="368"/>
      <c r="L14" s="368"/>
      <c r="M14" s="368"/>
      <c r="N14" s="368"/>
      <c r="O14" s="368"/>
      <c r="P14" s="369"/>
      <c r="Q14" s="369"/>
      <c r="R14" s="369"/>
      <c r="S14" s="369"/>
      <c r="T14" s="369"/>
      <c r="U14" s="369"/>
      <c r="V14" s="369"/>
      <c r="W14" s="208">
        <f>ROUND(AF14*AI3,2)</f>
        <v>0</v>
      </c>
      <c r="X14" s="208"/>
      <c r="Y14" s="208"/>
      <c r="Z14" s="208"/>
      <c r="AA14" s="208"/>
      <c r="AB14" s="208"/>
      <c r="AC14" s="208"/>
      <c r="AD14" s="208"/>
      <c r="AE14" s="208"/>
      <c r="AF14" s="337">
        <f>ROUND('Ind.Dir.DSGA e SOST.'!AD34,2)</f>
        <v>0</v>
      </c>
      <c r="AG14" s="337"/>
      <c r="AH14" s="337"/>
      <c r="AI14" s="337"/>
      <c r="AJ14" s="337"/>
      <c r="AK14" s="337"/>
      <c r="AL14" s="337"/>
      <c r="AM14" s="337"/>
      <c r="AN14" s="337"/>
    </row>
    <row r="15" spans="3:40" ht="27.95" customHeight="1">
      <c r="C15" s="370" t="s">
        <v>75</v>
      </c>
      <c r="D15" s="371"/>
      <c r="E15" s="371"/>
      <c r="F15" s="371"/>
      <c r="G15" s="371"/>
      <c r="H15" s="371"/>
      <c r="I15" s="371"/>
      <c r="J15" s="371"/>
      <c r="K15" s="371"/>
      <c r="L15" s="371"/>
      <c r="M15" s="371"/>
      <c r="N15" s="371"/>
      <c r="O15" s="371"/>
      <c r="P15" s="372"/>
      <c r="Q15" s="372"/>
      <c r="R15" s="372"/>
      <c r="S15" s="372"/>
      <c r="T15" s="372"/>
      <c r="U15" s="372"/>
      <c r="V15" s="372"/>
      <c r="W15" s="372"/>
      <c r="X15" s="372"/>
      <c r="Y15" s="372"/>
      <c r="Z15" s="372"/>
      <c r="AA15" s="372"/>
      <c r="AB15" s="372"/>
      <c r="AC15" s="372"/>
      <c r="AD15" s="372"/>
      <c r="AE15" s="373"/>
      <c r="AF15" s="364">
        <f>ROUND(AF13-AF14,2)</f>
        <v>0</v>
      </c>
      <c r="AG15" s="364"/>
      <c r="AH15" s="364"/>
      <c r="AI15" s="364"/>
      <c r="AJ15" s="364"/>
      <c r="AK15" s="364"/>
      <c r="AL15" s="364"/>
      <c r="AM15" s="364"/>
      <c r="AN15" s="364"/>
    </row>
    <row r="16" spans="3:40" ht="20.25">
      <c r="C16" s="365" t="s">
        <v>30</v>
      </c>
      <c r="D16" s="365"/>
      <c r="E16" s="365"/>
      <c r="F16" s="365"/>
      <c r="G16" s="365"/>
      <c r="H16" s="365"/>
      <c r="I16" s="365"/>
      <c r="J16" s="365"/>
      <c r="K16" s="365"/>
      <c r="L16" s="365"/>
      <c r="M16" s="365"/>
      <c r="N16" s="365"/>
      <c r="O16" s="365"/>
      <c r="P16" s="292"/>
      <c r="Q16" s="292"/>
      <c r="R16" s="292"/>
      <c r="S16" s="292"/>
      <c r="T16" s="292"/>
      <c r="U16" s="292"/>
      <c r="V16" s="292"/>
      <c r="W16" s="366"/>
      <c r="X16" s="366"/>
      <c r="Y16" s="366"/>
      <c r="Z16" s="366"/>
      <c r="AA16" s="366"/>
      <c r="AB16" s="366"/>
      <c r="AC16" s="366"/>
      <c r="AD16" s="366"/>
      <c r="AE16" s="366"/>
      <c r="AF16" s="366"/>
      <c r="AG16" s="366"/>
      <c r="AH16" s="366"/>
      <c r="AI16" s="366"/>
      <c r="AJ16" s="366"/>
      <c r="AK16" s="366"/>
      <c r="AL16" s="366"/>
      <c r="AM16" s="366"/>
      <c r="AN16" s="366"/>
    </row>
    <row r="17" spans="3:40" ht="21">
      <c r="C17" s="374" t="s">
        <v>31</v>
      </c>
      <c r="D17" s="94"/>
      <c r="E17" s="94"/>
      <c r="F17" s="94"/>
      <c r="G17" s="94"/>
      <c r="H17" s="94"/>
      <c r="I17" s="94"/>
      <c r="J17" s="94"/>
      <c r="K17" s="94"/>
      <c r="L17" s="94"/>
      <c r="M17" s="94"/>
      <c r="N17" s="94"/>
      <c r="O17" s="95"/>
      <c r="P17" s="334">
        <v>0</v>
      </c>
      <c r="Q17" s="334"/>
      <c r="R17" s="335">
        <v>1341.45</v>
      </c>
      <c r="S17" s="335"/>
      <c r="T17" s="336"/>
      <c r="U17" s="336"/>
      <c r="V17" s="336"/>
      <c r="W17" s="208">
        <f>ROUND(P17*R17,2)</f>
        <v>0</v>
      </c>
      <c r="X17" s="208"/>
      <c r="Y17" s="208"/>
      <c r="Z17" s="208"/>
      <c r="AA17" s="208"/>
      <c r="AB17" s="208"/>
      <c r="AC17" s="208"/>
      <c r="AD17" s="208"/>
      <c r="AE17" s="208"/>
      <c r="AF17" s="337">
        <f>ROUND(W17/AI3,2)</f>
        <v>0</v>
      </c>
      <c r="AG17" s="337"/>
      <c r="AH17" s="337"/>
      <c r="AI17" s="337"/>
      <c r="AJ17" s="337"/>
      <c r="AK17" s="337"/>
      <c r="AL17" s="337"/>
      <c r="AM17" s="337"/>
      <c r="AN17" s="337"/>
    </row>
    <row r="18" spans="3:40" ht="21">
      <c r="C18" s="374" t="s">
        <v>244</v>
      </c>
      <c r="D18" s="94"/>
      <c r="E18" s="94"/>
      <c r="F18" s="94"/>
      <c r="G18" s="94"/>
      <c r="H18" s="94"/>
      <c r="I18" s="94"/>
      <c r="J18" s="94"/>
      <c r="K18" s="94"/>
      <c r="L18" s="94"/>
      <c r="M18" s="94"/>
      <c r="N18" s="94"/>
      <c r="O18" s="95"/>
      <c r="P18" s="375">
        <f>ROUND(H6,0)</f>
        <v>0</v>
      </c>
      <c r="Q18" s="376"/>
      <c r="R18" s="335">
        <v>39.94</v>
      </c>
      <c r="S18" s="335"/>
      <c r="T18" s="336"/>
      <c r="U18" s="336"/>
      <c r="V18" s="336"/>
      <c r="W18" s="208">
        <f>ROUND(P18*R18,2)</f>
        <v>0</v>
      </c>
      <c r="X18" s="208"/>
      <c r="Y18" s="208"/>
      <c r="Z18" s="208"/>
      <c r="AA18" s="208"/>
      <c r="AB18" s="208"/>
      <c r="AC18" s="208"/>
      <c r="AD18" s="208"/>
      <c r="AE18" s="208"/>
      <c r="AF18" s="337">
        <f>ROUND(W18/AI3,2)</f>
        <v>0</v>
      </c>
      <c r="AG18" s="337"/>
      <c r="AH18" s="337"/>
      <c r="AI18" s="337"/>
      <c r="AJ18" s="337"/>
      <c r="AK18" s="337"/>
      <c r="AL18" s="337"/>
      <c r="AM18" s="337"/>
      <c r="AN18" s="337"/>
    </row>
    <row r="19" spans="3:40" ht="21">
      <c r="C19" s="374" t="s">
        <v>32</v>
      </c>
      <c r="D19" s="94"/>
      <c r="E19" s="94"/>
      <c r="F19" s="94"/>
      <c r="G19" s="94"/>
      <c r="H19" s="94"/>
      <c r="I19" s="94"/>
      <c r="J19" s="94"/>
      <c r="K19" s="94"/>
      <c r="L19" s="94"/>
      <c r="M19" s="94"/>
      <c r="N19" s="94"/>
      <c r="O19" s="95"/>
      <c r="P19" s="334">
        <v>0</v>
      </c>
      <c r="Q19" s="334"/>
      <c r="R19" s="335">
        <v>636.66</v>
      </c>
      <c r="S19" s="335"/>
      <c r="T19" s="336"/>
      <c r="U19" s="336"/>
      <c r="V19" s="336"/>
      <c r="W19" s="208">
        <f>ROUND(P19*R19,2)</f>
        <v>0</v>
      </c>
      <c r="X19" s="208"/>
      <c r="Y19" s="208"/>
      <c r="Z19" s="208"/>
      <c r="AA19" s="208"/>
      <c r="AB19" s="208"/>
      <c r="AC19" s="208"/>
      <c r="AD19" s="208"/>
      <c r="AE19" s="208"/>
      <c r="AF19" s="337">
        <f>ROUND(W19/AI3,2)</f>
        <v>0</v>
      </c>
      <c r="AG19" s="337"/>
      <c r="AH19" s="337"/>
      <c r="AI19" s="337"/>
      <c r="AJ19" s="337"/>
      <c r="AK19" s="337"/>
      <c r="AL19" s="337"/>
      <c r="AM19" s="337"/>
      <c r="AN19" s="337"/>
    </row>
    <row r="20" spans="3:40" ht="27.95" customHeight="1">
      <c r="C20" s="391" t="s">
        <v>33</v>
      </c>
      <c r="D20" s="391"/>
      <c r="E20" s="391"/>
      <c r="F20" s="391"/>
      <c r="G20" s="391"/>
      <c r="H20" s="391"/>
      <c r="I20" s="391"/>
      <c r="J20" s="391"/>
      <c r="K20" s="391"/>
      <c r="L20" s="391"/>
      <c r="M20" s="391"/>
      <c r="N20" s="391"/>
      <c r="O20" s="391"/>
      <c r="P20" s="392"/>
      <c r="Q20" s="392"/>
      <c r="R20" s="392"/>
      <c r="S20" s="392"/>
      <c r="T20" s="392"/>
      <c r="U20" s="392"/>
      <c r="V20" s="392"/>
      <c r="W20" s="364">
        <f>ROUND(W17+W18+W19,2)</f>
        <v>0</v>
      </c>
      <c r="X20" s="364"/>
      <c r="Y20" s="364"/>
      <c r="Z20" s="364"/>
      <c r="AA20" s="364"/>
      <c r="AB20" s="364"/>
      <c r="AC20" s="364"/>
      <c r="AD20" s="364"/>
      <c r="AE20" s="364"/>
      <c r="AF20" s="364">
        <f>ROUND(AF17+AF18+AF19,2)</f>
        <v>0</v>
      </c>
      <c r="AG20" s="364"/>
      <c r="AH20" s="364"/>
      <c r="AI20" s="364"/>
      <c r="AJ20" s="364"/>
      <c r="AK20" s="364"/>
      <c r="AL20" s="364"/>
      <c r="AM20" s="364"/>
      <c r="AN20" s="364"/>
    </row>
    <row r="21" spans="3:40" ht="20.25">
      <c r="C21" s="365" t="s">
        <v>34</v>
      </c>
      <c r="D21" s="365"/>
      <c r="E21" s="365"/>
      <c r="F21" s="365"/>
      <c r="G21" s="365"/>
      <c r="H21" s="365"/>
      <c r="I21" s="365"/>
      <c r="J21" s="365"/>
      <c r="K21" s="365"/>
      <c r="L21" s="365"/>
      <c r="M21" s="365"/>
      <c r="N21" s="365"/>
      <c r="O21" s="365"/>
      <c r="P21" s="292"/>
      <c r="Q21" s="292"/>
      <c r="R21" s="292"/>
      <c r="S21" s="292"/>
      <c r="T21" s="292"/>
      <c r="U21" s="292"/>
      <c r="V21" s="292"/>
      <c r="W21" s="366"/>
      <c r="X21" s="366"/>
      <c r="Y21" s="366"/>
      <c r="Z21" s="366"/>
      <c r="AA21" s="366"/>
      <c r="AB21" s="366"/>
      <c r="AC21" s="366"/>
      <c r="AD21" s="366"/>
      <c r="AE21" s="366"/>
      <c r="AF21" s="366"/>
      <c r="AG21" s="366"/>
      <c r="AH21" s="366"/>
      <c r="AI21" s="366"/>
      <c r="AJ21" s="366"/>
      <c r="AK21" s="366"/>
      <c r="AL21" s="366"/>
      <c r="AM21" s="366"/>
      <c r="AN21" s="366"/>
    </row>
    <row r="22" spans="3:40" ht="21">
      <c r="C22" s="374" t="s">
        <v>35</v>
      </c>
      <c r="D22" s="94"/>
      <c r="E22" s="94"/>
      <c r="F22" s="94"/>
      <c r="G22" s="94"/>
      <c r="H22" s="94"/>
      <c r="I22" s="94"/>
      <c r="J22" s="94"/>
      <c r="K22" s="94"/>
      <c r="L22" s="94"/>
      <c r="M22" s="94"/>
      <c r="N22" s="94"/>
      <c r="O22" s="95"/>
      <c r="P22" s="390">
        <f>ROUND(P11,2)</f>
        <v>0</v>
      </c>
      <c r="Q22" s="390"/>
      <c r="R22" s="377">
        <v>146.69999999999999</v>
      </c>
      <c r="S22" s="378"/>
      <c r="T22" s="379"/>
      <c r="U22" s="379"/>
      <c r="V22" s="380"/>
      <c r="W22" s="384">
        <f>ROUND(P23*R22,2)</f>
        <v>0</v>
      </c>
      <c r="X22" s="385"/>
      <c r="Y22" s="385"/>
      <c r="Z22" s="385"/>
      <c r="AA22" s="385"/>
      <c r="AB22" s="385"/>
      <c r="AC22" s="385"/>
      <c r="AD22" s="385"/>
      <c r="AE22" s="386"/>
      <c r="AF22" s="387">
        <f>ROUND(W22/AI3,2)</f>
        <v>0</v>
      </c>
      <c r="AG22" s="388"/>
      <c r="AH22" s="388"/>
      <c r="AI22" s="388"/>
      <c r="AJ22" s="388"/>
      <c r="AK22" s="388"/>
      <c r="AL22" s="388"/>
      <c r="AM22" s="388"/>
      <c r="AN22" s="389"/>
    </row>
    <row r="23" spans="3:40" ht="21">
      <c r="C23" s="374" t="s">
        <v>36</v>
      </c>
      <c r="D23" s="94"/>
      <c r="E23" s="94"/>
      <c r="F23" s="94"/>
      <c r="G23" s="94"/>
      <c r="H23" s="94"/>
      <c r="I23" s="94"/>
      <c r="J23" s="94"/>
      <c r="K23" s="94"/>
      <c r="L23" s="94"/>
      <c r="M23" s="94"/>
      <c r="N23" s="334">
        <v>0</v>
      </c>
      <c r="O23" s="334"/>
      <c r="P23" s="390">
        <f>ROUND(P22-N23,0)</f>
        <v>0</v>
      </c>
      <c r="Q23" s="390"/>
      <c r="R23" s="381"/>
      <c r="S23" s="382"/>
      <c r="T23" s="382"/>
      <c r="U23" s="382"/>
      <c r="V23" s="383"/>
      <c r="W23" s="299"/>
      <c r="X23" s="300"/>
      <c r="Y23" s="300"/>
      <c r="Z23" s="300"/>
      <c r="AA23" s="300"/>
      <c r="AB23" s="300"/>
      <c r="AC23" s="300"/>
      <c r="AD23" s="300"/>
      <c r="AE23" s="301"/>
      <c r="AF23" s="299"/>
      <c r="AG23" s="300"/>
      <c r="AH23" s="300"/>
      <c r="AI23" s="300"/>
      <c r="AJ23" s="300"/>
      <c r="AK23" s="300"/>
      <c r="AL23" s="300"/>
      <c r="AM23" s="300"/>
      <c r="AN23" s="301"/>
    </row>
    <row r="24" spans="3:40" ht="27.95" customHeight="1">
      <c r="C24" s="391" t="s">
        <v>37</v>
      </c>
      <c r="D24" s="391"/>
      <c r="E24" s="391"/>
      <c r="F24" s="391"/>
      <c r="G24" s="391"/>
      <c r="H24" s="391"/>
      <c r="I24" s="391"/>
      <c r="J24" s="391"/>
      <c r="K24" s="391"/>
      <c r="L24" s="391"/>
      <c r="M24" s="391"/>
      <c r="N24" s="391"/>
      <c r="O24" s="391"/>
      <c r="P24" s="392"/>
      <c r="Q24" s="392"/>
      <c r="R24" s="392"/>
      <c r="S24" s="392"/>
      <c r="T24" s="392"/>
      <c r="U24" s="392"/>
      <c r="V24" s="392"/>
      <c r="W24" s="364">
        <f>ROUND(W22,2)</f>
        <v>0</v>
      </c>
      <c r="X24" s="364"/>
      <c r="Y24" s="364"/>
      <c r="Z24" s="364"/>
      <c r="AA24" s="364"/>
      <c r="AB24" s="364"/>
      <c r="AC24" s="364"/>
      <c r="AD24" s="364"/>
      <c r="AE24" s="364"/>
      <c r="AF24" s="364">
        <f>ROUND(AF22,2)</f>
        <v>0</v>
      </c>
      <c r="AG24" s="364"/>
      <c r="AH24" s="364"/>
      <c r="AI24" s="364"/>
      <c r="AJ24" s="364"/>
      <c r="AK24" s="364"/>
      <c r="AL24" s="364"/>
      <c r="AM24" s="364"/>
      <c r="AN24" s="364"/>
    </row>
    <row r="25" spans="3:40" ht="20.25">
      <c r="C25" s="365" t="s">
        <v>38</v>
      </c>
      <c r="D25" s="365"/>
      <c r="E25" s="365"/>
      <c r="F25" s="365"/>
      <c r="G25" s="365"/>
      <c r="H25" s="365"/>
      <c r="I25" s="365"/>
      <c r="J25" s="365"/>
      <c r="K25" s="365"/>
      <c r="L25" s="365"/>
      <c r="M25" s="365"/>
      <c r="N25" s="365"/>
      <c r="O25" s="365"/>
      <c r="P25" s="292"/>
      <c r="Q25" s="292"/>
      <c r="R25" s="292"/>
      <c r="S25" s="292"/>
      <c r="T25" s="292"/>
      <c r="U25" s="292"/>
      <c r="V25" s="292"/>
      <c r="W25" s="366"/>
      <c r="X25" s="366"/>
      <c r="Y25" s="366"/>
      <c r="Z25" s="366"/>
      <c r="AA25" s="366"/>
      <c r="AB25" s="366"/>
      <c r="AC25" s="366"/>
      <c r="AD25" s="366"/>
      <c r="AE25" s="366"/>
      <c r="AF25" s="366"/>
      <c r="AG25" s="366"/>
      <c r="AH25" s="366"/>
      <c r="AI25" s="366"/>
      <c r="AJ25" s="366"/>
      <c r="AK25" s="366"/>
      <c r="AL25" s="366"/>
      <c r="AM25" s="366"/>
      <c r="AN25" s="366"/>
    </row>
    <row r="26" spans="3:40" ht="21">
      <c r="C26" s="374" t="s">
        <v>39</v>
      </c>
      <c r="D26" s="94"/>
      <c r="E26" s="94"/>
      <c r="F26" s="94"/>
      <c r="G26" s="94"/>
      <c r="H26" s="94"/>
      <c r="I26" s="94"/>
      <c r="J26" s="94"/>
      <c r="K26" s="94"/>
      <c r="L26" s="94"/>
      <c r="M26" s="94"/>
      <c r="N26" s="94"/>
      <c r="O26" s="95"/>
      <c r="P26" s="400">
        <f>ROUND(P6+P7,0)</f>
        <v>0</v>
      </c>
      <c r="Q26" s="401"/>
      <c r="R26" s="335">
        <v>28.61</v>
      </c>
      <c r="S26" s="335"/>
      <c r="T26" s="336"/>
      <c r="U26" s="336"/>
      <c r="V26" s="336"/>
      <c r="W26" s="208">
        <f>ROUND(P26*R26,2)</f>
        <v>0</v>
      </c>
      <c r="X26" s="208"/>
      <c r="Y26" s="208"/>
      <c r="Z26" s="208"/>
      <c r="AA26" s="208"/>
      <c r="AB26" s="208"/>
      <c r="AC26" s="208"/>
      <c r="AD26" s="208"/>
      <c r="AE26" s="208"/>
      <c r="AF26" s="337">
        <f>ROUND(W26/AI3,2)</f>
        <v>0</v>
      </c>
      <c r="AG26" s="337"/>
      <c r="AH26" s="337"/>
      <c r="AI26" s="337"/>
      <c r="AJ26" s="337"/>
      <c r="AK26" s="337"/>
      <c r="AL26" s="337"/>
      <c r="AM26" s="337"/>
      <c r="AN26" s="337"/>
    </row>
    <row r="27" spans="3:40" ht="21">
      <c r="C27" s="374" t="s">
        <v>247</v>
      </c>
      <c r="D27" s="94"/>
      <c r="E27" s="94"/>
      <c r="F27" s="94"/>
      <c r="G27" s="94"/>
      <c r="H27" s="94"/>
      <c r="I27" s="94"/>
      <c r="J27" s="94"/>
      <c r="K27" s="94"/>
      <c r="L27" s="94"/>
      <c r="M27" s="94"/>
      <c r="N27" s="94"/>
      <c r="O27" s="95"/>
      <c r="P27" s="400">
        <f>ROUND(P8+P9,0)</f>
        <v>0</v>
      </c>
      <c r="Q27" s="401"/>
      <c r="R27" s="335">
        <v>59.72</v>
      </c>
      <c r="S27" s="335"/>
      <c r="T27" s="336"/>
      <c r="U27" s="336"/>
      <c r="V27" s="336"/>
      <c r="W27" s="208">
        <f>ROUND(P27*R27,2)</f>
        <v>0</v>
      </c>
      <c r="X27" s="208"/>
      <c r="Y27" s="208"/>
      <c r="Z27" s="208"/>
      <c r="AA27" s="208"/>
      <c r="AB27" s="208"/>
      <c r="AC27" s="208"/>
      <c r="AD27" s="208"/>
      <c r="AE27" s="208"/>
      <c r="AF27" s="337">
        <f>ROUND(W27/AI3,2)</f>
        <v>0</v>
      </c>
      <c r="AG27" s="337"/>
      <c r="AH27" s="337"/>
      <c r="AI27" s="337"/>
      <c r="AJ27" s="337"/>
      <c r="AK27" s="337"/>
      <c r="AL27" s="337"/>
      <c r="AM27" s="337"/>
      <c r="AN27" s="337"/>
    </row>
    <row r="28" spans="3:40" ht="27.95" customHeight="1">
      <c r="C28" s="391" t="s">
        <v>40</v>
      </c>
      <c r="D28" s="391"/>
      <c r="E28" s="391"/>
      <c r="F28" s="391"/>
      <c r="G28" s="391"/>
      <c r="H28" s="391"/>
      <c r="I28" s="391"/>
      <c r="J28" s="391"/>
      <c r="K28" s="391"/>
      <c r="L28" s="391"/>
      <c r="M28" s="391"/>
      <c r="N28" s="391"/>
      <c r="O28" s="391"/>
      <c r="P28" s="392"/>
      <c r="Q28" s="392"/>
      <c r="R28" s="392"/>
      <c r="S28" s="392"/>
      <c r="T28" s="392"/>
      <c r="U28" s="392"/>
      <c r="V28" s="392"/>
      <c r="W28" s="364">
        <f>ROUND(W26+W27,2)</f>
        <v>0</v>
      </c>
      <c r="X28" s="364"/>
      <c r="Y28" s="364"/>
      <c r="Z28" s="364"/>
      <c r="AA28" s="364"/>
      <c r="AB28" s="364"/>
      <c r="AC28" s="364"/>
      <c r="AD28" s="364"/>
      <c r="AE28" s="364"/>
      <c r="AF28" s="364">
        <f>ROUND(AF26+AF27,2)</f>
        <v>0</v>
      </c>
      <c r="AG28" s="364"/>
      <c r="AH28" s="364"/>
      <c r="AI28" s="364"/>
      <c r="AJ28" s="364"/>
      <c r="AK28" s="364"/>
      <c r="AL28" s="364"/>
      <c r="AM28" s="364"/>
      <c r="AN28" s="364"/>
    </row>
    <row r="29" spans="3:40" ht="20.25">
      <c r="C29" s="365" t="s">
        <v>45</v>
      </c>
      <c r="D29" s="365"/>
      <c r="E29" s="365"/>
      <c r="F29" s="365"/>
      <c r="G29" s="365"/>
      <c r="H29" s="365"/>
      <c r="I29" s="365"/>
      <c r="J29" s="365"/>
      <c r="K29" s="365"/>
      <c r="L29" s="365"/>
      <c r="M29" s="365"/>
      <c r="N29" s="365"/>
      <c r="O29" s="365"/>
      <c r="P29" s="292"/>
      <c r="Q29" s="292"/>
      <c r="R29" s="292"/>
      <c r="S29" s="292"/>
      <c r="T29" s="292"/>
      <c r="U29" s="292"/>
      <c r="V29" s="292"/>
      <c r="W29" s="366"/>
      <c r="X29" s="366"/>
      <c r="Y29" s="366"/>
      <c r="Z29" s="366"/>
      <c r="AA29" s="366"/>
      <c r="AB29" s="366"/>
      <c r="AC29" s="366"/>
      <c r="AD29" s="366"/>
      <c r="AE29" s="366"/>
      <c r="AF29" s="366"/>
      <c r="AG29" s="366"/>
      <c r="AH29" s="366"/>
      <c r="AI29" s="366"/>
      <c r="AJ29" s="366"/>
      <c r="AK29" s="366"/>
      <c r="AL29" s="366"/>
      <c r="AM29" s="366"/>
      <c r="AN29" s="366"/>
    </row>
    <row r="30" spans="3:40" ht="21">
      <c r="C30" s="374" t="s">
        <v>47</v>
      </c>
      <c r="D30" s="94"/>
      <c r="E30" s="94"/>
      <c r="F30" s="94"/>
      <c r="G30" s="94"/>
      <c r="H30" s="95"/>
      <c r="I30" s="404" t="s">
        <v>48</v>
      </c>
      <c r="J30" s="405"/>
      <c r="K30" s="405"/>
      <c r="L30" s="405"/>
      <c r="M30" s="405"/>
      <c r="N30" s="405"/>
      <c r="O30" s="406"/>
      <c r="P30" s="393">
        <v>0</v>
      </c>
      <c r="Q30" s="394"/>
      <c r="R30" s="335">
        <v>74.91</v>
      </c>
      <c r="S30" s="335"/>
      <c r="T30" s="336"/>
      <c r="U30" s="336"/>
      <c r="V30" s="336"/>
      <c r="W30" s="208">
        <f>ROUND(P30*R30,2)</f>
        <v>0</v>
      </c>
      <c r="X30" s="208"/>
      <c r="Y30" s="208"/>
      <c r="Z30" s="208"/>
      <c r="AA30" s="208"/>
      <c r="AB30" s="208"/>
      <c r="AC30" s="208"/>
      <c r="AD30" s="208"/>
      <c r="AE30" s="208"/>
      <c r="AF30" s="337">
        <f>ROUND(W30/AI3,2)</f>
        <v>0</v>
      </c>
      <c r="AG30" s="337"/>
      <c r="AH30" s="337"/>
      <c r="AI30" s="337"/>
      <c r="AJ30" s="337"/>
      <c r="AK30" s="337"/>
      <c r="AL30" s="337"/>
      <c r="AM30" s="337"/>
      <c r="AN30" s="337"/>
    </row>
    <row r="31" spans="3:40" ht="21">
      <c r="C31" s="374" t="s">
        <v>248</v>
      </c>
      <c r="D31" s="94"/>
      <c r="E31" s="94"/>
      <c r="F31" s="94"/>
      <c r="G31" s="94"/>
      <c r="H31" s="94"/>
      <c r="I31" s="94"/>
      <c r="J31" s="94"/>
      <c r="K31" s="94"/>
      <c r="L31" s="94"/>
      <c r="M31" s="94"/>
      <c r="N31" s="94"/>
      <c r="O31" s="95"/>
      <c r="P31" s="393">
        <v>0</v>
      </c>
      <c r="Q31" s="394"/>
      <c r="R31" s="402">
        <v>2777.77</v>
      </c>
      <c r="S31" s="402"/>
      <c r="T31" s="403"/>
      <c r="U31" s="403"/>
      <c r="V31" s="403"/>
      <c r="W31" s="208">
        <f>ROUND(P31*R31,2)</f>
        <v>0</v>
      </c>
      <c r="X31" s="208"/>
      <c r="Y31" s="208"/>
      <c r="Z31" s="208"/>
      <c r="AA31" s="208"/>
      <c r="AB31" s="208"/>
      <c r="AC31" s="208"/>
      <c r="AD31" s="208"/>
      <c r="AE31" s="208"/>
      <c r="AF31" s="337">
        <f>ROUND(W31/AI3,2)</f>
        <v>0</v>
      </c>
      <c r="AG31" s="337"/>
      <c r="AH31" s="337"/>
      <c r="AI31" s="337"/>
      <c r="AJ31" s="337"/>
      <c r="AK31" s="337"/>
      <c r="AL31" s="337"/>
      <c r="AM31" s="337"/>
      <c r="AN31" s="337"/>
    </row>
    <row r="32" spans="3:40" ht="27.95" customHeight="1">
      <c r="C32" s="391" t="s">
        <v>46</v>
      </c>
      <c r="D32" s="391"/>
      <c r="E32" s="391"/>
      <c r="F32" s="391"/>
      <c r="G32" s="391"/>
      <c r="H32" s="391"/>
      <c r="I32" s="391"/>
      <c r="J32" s="391"/>
      <c r="K32" s="391"/>
      <c r="L32" s="391"/>
      <c r="M32" s="391"/>
      <c r="N32" s="391"/>
      <c r="O32" s="391"/>
      <c r="P32" s="392"/>
      <c r="Q32" s="392"/>
      <c r="R32" s="392"/>
      <c r="S32" s="392"/>
      <c r="T32" s="392"/>
      <c r="U32" s="392"/>
      <c r="V32" s="392"/>
      <c r="W32" s="364">
        <f>ROUND(W30+W31,2)</f>
        <v>0</v>
      </c>
      <c r="X32" s="364"/>
      <c r="Y32" s="364"/>
      <c r="Z32" s="364"/>
      <c r="AA32" s="364"/>
      <c r="AB32" s="364"/>
      <c r="AC32" s="364"/>
      <c r="AD32" s="364"/>
      <c r="AE32" s="364"/>
      <c r="AF32" s="364">
        <f>ROUND(AF30+AF31,2)</f>
        <v>0</v>
      </c>
      <c r="AG32" s="364"/>
      <c r="AH32" s="364"/>
      <c r="AI32" s="364"/>
      <c r="AJ32" s="364"/>
      <c r="AK32" s="364"/>
      <c r="AL32" s="364"/>
      <c r="AM32" s="364"/>
      <c r="AN32" s="364"/>
    </row>
    <row r="33" spans="3:40" ht="37.5" customHeight="1">
      <c r="C33" s="407" t="s">
        <v>49</v>
      </c>
      <c r="D33" s="407"/>
      <c r="E33" s="407"/>
      <c r="F33" s="407"/>
      <c r="G33" s="407"/>
      <c r="H33" s="407"/>
      <c r="I33" s="407"/>
      <c r="J33" s="407"/>
      <c r="K33" s="407"/>
      <c r="L33" s="407"/>
      <c r="M33" s="407"/>
      <c r="N33" s="407"/>
      <c r="O33" s="407"/>
      <c r="P33" s="408"/>
      <c r="Q33" s="408"/>
      <c r="R33" s="408"/>
      <c r="S33" s="408"/>
      <c r="T33" s="408"/>
      <c r="U33" s="408"/>
      <c r="V33" s="408"/>
      <c r="W33" s="209">
        <f>ROUND(W13+W20+W24+W28+W32,2)</f>
        <v>0</v>
      </c>
      <c r="X33" s="209"/>
      <c r="Y33" s="209"/>
      <c r="Z33" s="209"/>
      <c r="AA33" s="209"/>
      <c r="AB33" s="209"/>
      <c r="AC33" s="209"/>
      <c r="AD33" s="209"/>
      <c r="AE33" s="209"/>
      <c r="AF33" s="209">
        <f>ROUND(AF13+AF20+AF24+AF28+AF32,2)</f>
        <v>0</v>
      </c>
      <c r="AG33" s="209"/>
      <c r="AH33" s="209"/>
      <c r="AI33" s="209"/>
      <c r="AJ33" s="209"/>
      <c r="AK33" s="209"/>
      <c r="AL33" s="209"/>
      <c r="AM33" s="209"/>
      <c r="AN33" s="209"/>
    </row>
    <row r="35" spans="3:40" ht="45">
      <c r="C35" s="170">
        <f>Dati!T17</f>
        <v>2015</v>
      </c>
      <c r="D35" s="171"/>
      <c r="E35" s="171"/>
      <c r="F35" s="171"/>
      <c r="G35" s="171"/>
      <c r="H35" s="171"/>
      <c r="I35" s="171"/>
      <c r="J35" s="171"/>
      <c r="K35" s="172"/>
      <c r="L35" s="171" t="s">
        <v>19</v>
      </c>
      <c r="M35" s="171"/>
      <c r="N35" s="171"/>
      <c r="O35" s="171"/>
      <c r="P35" s="171"/>
      <c r="Q35" s="171"/>
      <c r="R35" s="171"/>
      <c r="S35" s="171"/>
      <c r="T35" s="171"/>
      <c r="U35" s="171"/>
      <c r="V35" s="171"/>
      <c r="W35" s="171"/>
      <c r="X35" s="171"/>
      <c r="Y35" s="171"/>
      <c r="Z35" s="171"/>
      <c r="AA35" s="171"/>
      <c r="AB35" s="171"/>
      <c r="AC35" s="171"/>
      <c r="AD35" s="171"/>
      <c r="AE35" s="171"/>
      <c r="AF35" s="170">
        <f>Dati!T16</f>
        <v>2016</v>
      </c>
      <c r="AG35" s="171"/>
      <c r="AH35" s="171"/>
      <c r="AI35" s="171"/>
      <c r="AJ35" s="171"/>
      <c r="AK35" s="171"/>
      <c r="AL35" s="171"/>
      <c r="AM35" s="171"/>
      <c r="AN35" s="172"/>
    </row>
    <row r="36" spans="3:40" ht="85.5" customHeight="1">
      <c r="C36" s="332" t="s">
        <v>77</v>
      </c>
      <c r="D36" s="288"/>
      <c r="E36" s="288"/>
      <c r="F36" s="288"/>
      <c r="G36" s="288"/>
      <c r="H36" s="288"/>
      <c r="I36" s="288"/>
      <c r="J36" s="288"/>
      <c r="K36" s="288"/>
      <c r="L36" s="288"/>
      <c r="M36" s="288"/>
      <c r="N36" s="333" t="s">
        <v>71</v>
      </c>
      <c r="O36" s="333"/>
      <c r="P36" s="333"/>
      <c r="Q36" s="333"/>
      <c r="R36" s="333"/>
      <c r="S36" s="333"/>
      <c r="T36" s="333" t="s">
        <v>74</v>
      </c>
      <c r="U36" s="333"/>
      <c r="V36" s="333"/>
      <c r="W36" s="333"/>
      <c r="X36" s="333"/>
      <c r="Y36" s="333"/>
      <c r="Z36" s="329" t="s">
        <v>245</v>
      </c>
      <c r="AA36" s="330"/>
      <c r="AB36" s="330"/>
      <c r="AC36" s="330"/>
      <c r="AD36" s="330"/>
      <c r="AE36" s="331"/>
      <c r="AF36" s="326" t="s">
        <v>246</v>
      </c>
      <c r="AG36" s="327"/>
      <c r="AH36" s="327"/>
      <c r="AI36" s="327"/>
      <c r="AJ36" s="327"/>
      <c r="AK36" s="327"/>
      <c r="AL36" s="327"/>
      <c r="AM36" s="327"/>
      <c r="AN36" s="328"/>
    </row>
    <row r="37" spans="3:40" ht="33.950000000000003" customHeight="1">
      <c r="C37" s="323" t="s">
        <v>76</v>
      </c>
      <c r="D37" s="205"/>
      <c r="E37" s="205"/>
      <c r="F37" s="205"/>
      <c r="G37" s="205"/>
      <c r="H37" s="205"/>
      <c r="I37" s="205"/>
      <c r="J37" s="205"/>
      <c r="K37" s="205"/>
      <c r="L37" s="205"/>
      <c r="M37" s="205"/>
      <c r="N37" s="85">
        <f>ROUND(AF15/12*4,2)</f>
        <v>0</v>
      </c>
      <c r="O37" s="86"/>
      <c r="P37" s="86"/>
      <c r="Q37" s="86"/>
      <c r="R37" s="86"/>
      <c r="S37" s="86"/>
      <c r="T37" s="85">
        <f>ROUND(AF15-N37,2)</f>
        <v>0</v>
      </c>
      <c r="U37" s="86"/>
      <c r="V37" s="86"/>
      <c r="W37" s="86"/>
      <c r="X37" s="86"/>
      <c r="Y37" s="86"/>
      <c r="Z37" s="293">
        <v>0</v>
      </c>
      <c r="AA37" s="294"/>
      <c r="AB37" s="294"/>
      <c r="AC37" s="294"/>
      <c r="AD37" s="294"/>
      <c r="AE37" s="295"/>
      <c r="AF37" s="302">
        <f>ROUND(N39+T39,2)</f>
        <v>0</v>
      </c>
      <c r="AG37" s="303"/>
      <c r="AH37" s="303"/>
      <c r="AI37" s="303"/>
      <c r="AJ37" s="303"/>
      <c r="AK37" s="303"/>
      <c r="AL37" s="303"/>
      <c r="AM37" s="303"/>
      <c r="AN37" s="304"/>
    </row>
    <row r="38" spans="3:40" ht="33.950000000000003" customHeight="1">
      <c r="C38" s="323" t="s">
        <v>78</v>
      </c>
      <c r="D38" s="205"/>
      <c r="E38" s="205"/>
      <c r="F38" s="205"/>
      <c r="G38" s="205"/>
      <c r="H38" s="205"/>
      <c r="I38" s="205"/>
      <c r="J38" s="205"/>
      <c r="K38" s="205"/>
      <c r="L38" s="205"/>
      <c r="M38" s="205"/>
      <c r="N38" s="85">
        <f>ROUND(AF14/12*4,2)</f>
        <v>0</v>
      </c>
      <c r="O38" s="86"/>
      <c r="P38" s="86"/>
      <c r="Q38" s="86"/>
      <c r="R38" s="86"/>
      <c r="S38" s="86"/>
      <c r="T38" s="85">
        <f>ROUND(AF14-N38,2)</f>
        <v>0</v>
      </c>
      <c r="U38" s="86"/>
      <c r="V38" s="86"/>
      <c r="W38" s="86"/>
      <c r="X38" s="86"/>
      <c r="Y38" s="86"/>
      <c r="Z38" s="296"/>
      <c r="AA38" s="297"/>
      <c r="AB38" s="297"/>
      <c r="AC38" s="297"/>
      <c r="AD38" s="297"/>
      <c r="AE38" s="298"/>
      <c r="AF38" s="305"/>
      <c r="AG38" s="306"/>
      <c r="AH38" s="306"/>
      <c r="AI38" s="306"/>
      <c r="AJ38" s="306"/>
      <c r="AK38" s="306"/>
      <c r="AL38" s="306"/>
      <c r="AM38" s="306"/>
      <c r="AN38" s="307"/>
    </row>
    <row r="39" spans="3:40" ht="33.950000000000003" customHeight="1">
      <c r="C39" s="323" t="s">
        <v>249</v>
      </c>
      <c r="D39" s="205"/>
      <c r="E39" s="205"/>
      <c r="F39" s="205"/>
      <c r="G39" s="205"/>
      <c r="H39" s="205"/>
      <c r="I39" s="205"/>
      <c r="J39" s="205"/>
      <c r="K39" s="205"/>
      <c r="L39" s="205"/>
      <c r="M39" s="205"/>
      <c r="N39" s="308">
        <f>ROUND(N37+N38,2)</f>
        <v>0</v>
      </c>
      <c r="O39" s="308"/>
      <c r="P39" s="308"/>
      <c r="Q39" s="308"/>
      <c r="R39" s="308"/>
      <c r="S39" s="308"/>
      <c r="T39" s="308">
        <f>ROUND(T37+T38,2)</f>
        <v>0</v>
      </c>
      <c r="U39" s="308"/>
      <c r="V39" s="308"/>
      <c r="W39" s="308"/>
      <c r="X39" s="308"/>
      <c r="Y39" s="308"/>
      <c r="Z39" s="299"/>
      <c r="AA39" s="300"/>
      <c r="AB39" s="300"/>
      <c r="AC39" s="300"/>
      <c r="AD39" s="300"/>
      <c r="AE39" s="301"/>
      <c r="AF39" s="299"/>
      <c r="AG39" s="300"/>
      <c r="AH39" s="300"/>
      <c r="AI39" s="300"/>
      <c r="AJ39" s="300"/>
      <c r="AK39" s="300"/>
      <c r="AL39" s="300"/>
      <c r="AM39" s="300"/>
      <c r="AN39" s="301"/>
    </row>
    <row r="40" spans="3:40" ht="33.950000000000003" customHeight="1">
      <c r="C40" s="323" t="s">
        <v>79</v>
      </c>
      <c r="D40" s="205"/>
      <c r="E40" s="205"/>
      <c r="F40" s="205"/>
      <c r="G40" s="205"/>
      <c r="H40" s="205"/>
      <c r="I40" s="205"/>
      <c r="J40" s="205"/>
      <c r="K40" s="205"/>
      <c r="L40" s="205"/>
      <c r="M40" s="205"/>
      <c r="N40" s="85">
        <f>ROUND(AF20/12*4,2)</f>
        <v>0</v>
      </c>
      <c r="O40" s="86"/>
      <c r="P40" s="86"/>
      <c r="Q40" s="86"/>
      <c r="R40" s="86"/>
      <c r="S40" s="86"/>
      <c r="T40" s="85">
        <f>ROUND(AF20-N40,2)</f>
        <v>0</v>
      </c>
      <c r="U40" s="86"/>
      <c r="V40" s="86"/>
      <c r="W40" s="86"/>
      <c r="X40" s="86"/>
      <c r="Y40" s="86"/>
      <c r="Z40" s="324">
        <v>0</v>
      </c>
      <c r="AA40" s="325"/>
      <c r="AB40" s="325"/>
      <c r="AC40" s="325"/>
      <c r="AD40" s="325"/>
      <c r="AE40" s="325"/>
      <c r="AF40" s="309">
        <f t="shared" ref="AF40:AF45" si="2">ROUND(N40+T40+Z40,2)</f>
        <v>0</v>
      </c>
      <c r="AG40" s="310"/>
      <c r="AH40" s="310"/>
      <c r="AI40" s="310"/>
      <c r="AJ40" s="310"/>
      <c r="AK40" s="310"/>
      <c r="AL40" s="310"/>
      <c r="AM40" s="310"/>
      <c r="AN40" s="311"/>
    </row>
    <row r="41" spans="3:40" ht="33.950000000000003" customHeight="1">
      <c r="C41" s="323" t="s">
        <v>80</v>
      </c>
      <c r="D41" s="205"/>
      <c r="E41" s="205"/>
      <c r="F41" s="205"/>
      <c r="G41" s="205"/>
      <c r="H41" s="205"/>
      <c r="I41" s="205"/>
      <c r="J41" s="205"/>
      <c r="K41" s="205"/>
      <c r="L41" s="205"/>
      <c r="M41" s="205"/>
      <c r="N41" s="85">
        <f>ROUND(AF24/12*4,2)</f>
        <v>0</v>
      </c>
      <c r="O41" s="86"/>
      <c r="P41" s="86"/>
      <c r="Q41" s="86"/>
      <c r="R41" s="86"/>
      <c r="S41" s="86"/>
      <c r="T41" s="85">
        <f>ROUND(AF24-N41,2)</f>
        <v>0</v>
      </c>
      <c r="U41" s="86"/>
      <c r="V41" s="86"/>
      <c r="W41" s="86"/>
      <c r="X41" s="86"/>
      <c r="Y41" s="86"/>
      <c r="Z41" s="324">
        <v>0</v>
      </c>
      <c r="AA41" s="325"/>
      <c r="AB41" s="325"/>
      <c r="AC41" s="325"/>
      <c r="AD41" s="325"/>
      <c r="AE41" s="325"/>
      <c r="AF41" s="309">
        <f t="shared" si="2"/>
        <v>0</v>
      </c>
      <c r="AG41" s="310"/>
      <c r="AH41" s="310"/>
      <c r="AI41" s="310"/>
      <c r="AJ41" s="310"/>
      <c r="AK41" s="310"/>
      <c r="AL41" s="310"/>
      <c r="AM41" s="310"/>
      <c r="AN41" s="311"/>
    </row>
    <row r="42" spans="3:40" ht="33.950000000000003" customHeight="1">
      <c r="C42" s="323" t="s">
        <v>81</v>
      </c>
      <c r="D42" s="205"/>
      <c r="E42" s="205"/>
      <c r="F42" s="205"/>
      <c r="G42" s="205"/>
      <c r="H42" s="205"/>
      <c r="I42" s="205"/>
      <c r="J42" s="205"/>
      <c r="K42" s="205"/>
      <c r="L42" s="205"/>
      <c r="M42" s="205"/>
      <c r="N42" s="85">
        <f>ROUND(AF28/12*4,2)</f>
        <v>0</v>
      </c>
      <c r="O42" s="86"/>
      <c r="P42" s="86"/>
      <c r="Q42" s="86"/>
      <c r="R42" s="86"/>
      <c r="S42" s="86"/>
      <c r="T42" s="85">
        <f>ROUND(AF28-N42,2)</f>
        <v>0</v>
      </c>
      <c r="U42" s="86"/>
      <c r="V42" s="86"/>
      <c r="W42" s="86"/>
      <c r="X42" s="86"/>
      <c r="Y42" s="86"/>
      <c r="Z42" s="324">
        <v>0</v>
      </c>
      <c r="AA42" s="325"/>
      <c r="AB42" s="325"/>
      <c r="AC42" s="325"/>
      <c r="AD42" s="325"/>
      <c r="AE42" s="325"/>
      <c r="AF42" s="309">
        <f t="shared" si="2"/>
        <v>0</v>
      </c>
      <c r="AG42" s="310"/>
      <c r="AH42" s="310"/>
      <c r="AI42" s="310"/>
      <c r="AJ42" s="310"/>
      <c r="AK42" s="310"/>
      <c r="AL42" s="310"/>
      <c r="AM42" s="310"/>
      <c r="AN42" s="311"/>
    </row>
    <row r="43" spans="3:40" ht="33.950000000000003" customHeight="1">
      <c r="C43" s="323" t="s">
        <v>82</v>
      </c>
      <c r="D43" s="205"/>
      <c r="E43" s="205"/>
      <c r="F43" s="205"/>
      <c r="G43" s="205"/>
      <c r="H43" s="205"/>
      <c r="I43" s="205"/>
      <c r="J43" s="205"/>
      <c r="K43" s="205"/>
      <c r="L43" s="205"/>
      <c r="M43" s="205"/>
      <c r="N43" s="85">
        <f>ROUND(AF32/12*4,2)</f>
        <v>0</v>
      </c>
      <c r="O43" s="86"/>
      <c r="P43" s="86"/>
      <c r="Q43" s="86"/>
      <c r="R43" s="86"/>
      <c r="S43" s="86"/>
      <c r="T43" s="85">
        <f>ROUND(AF32-N43,2)</f>
        <v>0</v>
      </c>
      <c r="U43" s="86"/>
      <c r="V43" s="86"/>
      <c r="W43" s="86"/>
      <c r="X43" s="86"/>
      <c r="Y43" s="86"/>
      <c r="Z43" s="324">
        <v>0</v>
      </c>
      <c r="AA43" s="325"/>
      <c r="AB43" s="325"/>
      <c r="AC43" s="325"/>
      <c r="AD43" s="325"/>
      <c r="AE43" s="325"/>
      <c r="AF43" s="309">
        <f t="shared" si="2"/>
        <v>0</v>
      </c>
      <c r="AG43" s="310"/>
      <c r="AH43" s="310"/>
      <c r="AI43" s="310"/>
      <c r="AJ43" s="310"/>
      <c r="AK43" s="310"/>
      <c r="AL43" s="310"/>
      <c r="AM43" s="310"/>
      <c r="AN43" s="311"/>
    </row>
    <row r="44" spans="3:40" ht="45" customHeight="1">
      <c r="C44" s="317" t="s">
        <v>83</v>
      </c>
      <c r="D44" s="318"/>
      <c r="E44" s="318"/>
      <c r="F44" s="318"/>
      <c r="G44" s="318"/>
      <c r="H44" s="318"/>
      <c r="I44" s="318"/>
      <c r="J44" s="318"/>
      <c r="K44" s="318"/>
      <c r="L44" s="318"/>
      <c r="M44" s="319"/>
      <c r="N44" s="308">
        <f>ROUND(N37+N38+N40+N41+N42+N43,2)</f>
        <v>0</v>
      </c>
      <c r="O44" s="308"/>
      <c r="P44" s="308"/>
      <c r="Q44" s="308"/>
      <c r="R44" s="308"/>
      <c r="S44" s="308"/>
      <c r="T44" s="308">
        <f>ROUND(T37+T38+T40+T41+T42+T43,2)</f>
        <v>0</v>
      </c>
      <c r="U44" s="308"/>
      <c r="V44" s="308"/>
      <c r="W44" s="308"/>
      <c r="X44" s="308"/>
      <c r="Y44" s="308"/>
      <c r="Z44" s="308">
        <f>ROUND(Z37+Z38+Z40+Z41+Z42+Z43,2)</f>
        <v>0</v>
      </c>
      <c r="AA44" s="308"/>
      <c r="AB44" s="308"/>
      <c r="AC44" s="308"/>
      <c r="AD44" s="308"/>
      <c r="AE44" s="308"/>
      <c r="AF44" s="309">
        <f t="shared" si="2"/>
        <v>0</v>
      </c>
      <c r="AG44" s="310"/>
      <c r="AH44" s="310"/>
      <c r="AI44" s="310"/>
      <c r="AJ44" s="310"/>
      <c r="AK44" s="310"/>
      <c r="AL44" s="310"/>
      <c r="AM44" s="310"/>
      <c r="AN44" s="311"/>
    </row>
    <row r="45" spans="3:40" ht="45" customHeight="1">
      <c r="C45" s="320"/>
      <c r="D45" s="321"/>
      <c r="E45" s="321"/>
      <c r="F45" s="321"/>
      <c r="G45" s="321"/>
      <c r="H45" s="321"/>
      <c r="I45" s="321"/>
      <c r="J45" s="321"/>
      <c r="K45" s="321"/>
      <c r="L45" s="321"/>
      <c r="M45" s="322"/>
      <c r="N45" s="313">
        <f>ROUND(N44+T44,2)</f>
        <v>0</v>
      </c>
      <c r="O45" s="314"/>
      <c r="P45" s="314"/>
      <c r="Q45" s="314"/>
      <c r="R45" s="314"/>
      <c r="S45" s="314"/>
      <c r="T45" s="315"/>
      <c r="U45" s="315"/>
      <c r="V45" s="315"/>
      <c r="W45" s="315"/>
      <c r="X45" s="315"/>
      <c r="Y45" s="316"/>
      <c r="Z45" s="312">
        <f>ROUND(Z44,2)</f>
        <v>0</v>
      </c>
      <c r="AA45" s="312"/>
      <c r="AB45" s="312"/>
      <c r="AC45" s="312"/>
      <c r="AD45" s="312"/>
      <c r="AE45" s="312"/>
      <c r="AF45" s="309">
        <f t="shared" si="2"/>
        <v>0</v>
      </c>
      <c r="AG45" s="310"/>
      <c r="AH45" s="310"/>
      <c r="AI45" s="310"/>
      <c r="AJ45" s="310"/>
      <c r="AK45" s="310"/>
      <c r="AL45" s="310"/>
      <c r="AM45" s="310"/>
      <c r="AN45" s="311"/>
    </row>
  </sheetData>
  <sheetProtection sheet="1" objects="1" scenarios="1"/>
  <mergeCells count="172">
    <mergeCell ref="C35:K35"/>
    <mergeCell ref="L35:AE35"/>
    <mergeCell ref="AF35:AN35"/>
    <mergeCell ref="C32:V32"/>
    <mergeCell ref="W32:AE32"/>
    <mergeCell ref="AF32:AN32"/>
    <mergeCell ref="C30:H30"/>
    <mergeCell ref="C31:O31"/>
    <mergeCell ref="P31:Q31"/>
    <mergeCell ref="R31:V31"/>
    <mergeCell ref="W31:AE31"/>
    <mergeCell ref="AF31:AN31"/>
    <mergeCell ref="I30:O30"/>
    <mergeCell ref="C33:V33"/>
    <mergeCell ref="W33:AE33"/>
    <mergeCell ref="AF33:AN33"/>
    <mergeCell ref="C29:AN29"/>
    <mergeCell ref="P30:Q30"/>
    <mergeCell ref="R30:V30"/>
    <mergeCell ref="W30:AE30"/>
    <mergeCell ref="AF30:AN30"/>
    <mergeCell ref="C28:V28"/>
    <mergeCell ref="W28:AE28"/>
    <mergeCell ref="AF28:AN28"/>
    <mergeCell ref="W5:AE5"/>
    <mergeCell ref="AF5:AN5"/>
    <mergeCell ref="C4:V5"/>
    <mergeCell ref="C27:O27"/>
    <mergeCell ref="P27:Q27"/>
    <mergeCell ref="R27:V27"/>
    <mergeCell ref="W27:AE27"/>
    <mergeCell ref="AF27:AN27"/>
    <mergeCell ref="C26:O26"/>
    <mergeCell ref="P26:Q26"/>
    <mergeCell ref="R26:V26"/>
    <mergeCell ref="W26:AE26"/>
    <mergeCell ref="AF26:AN26"/>
    <mergeCell ref="C25:AN25"/>
    <mergeCell ref="C24:V24"/>
    <mergeCell ref="W24:AE24"/>
    <mergeCell ref="AF24:AN24"/>
    <mergeCell ref="C23:M23"/>
    <mergeCell ref="N23:O23"/>
    <mergeCell ref="R22:V23"/>
    <mergeCell ref="W22:AE23"/>
    <mergeCell ref="AF22:AN23"/>
    <mergeCell ref="P23:Q23"/>
    <mergeCell ref="C20:V20"/>
    <mergeCell ref="W20:AE20"/>
    <mergeCell ref="AF20:AN20"/>
    <mergeCell ref="C21:AN21"/>
    <mergeCell ref="C22:O22"/>
    <mergeCell ref="P22:Q22"/>
    <mergeCell ref="C19:O19"/>
    <mergeCell ref="P19:Q19"/>
    <mergeCell ref="R19:V19"/>
    <mergeCell ref="W19:AE19"/>
    <mergeCell ref="AF19:AN19"/>
    <mergeCell ref="AF17:AN17"/>
    <mergeCell ref="C18:O18"/>
    <mergeCell ref="P18:Q18"/>
    <mergeCell ref="R18:V18"/>
    <mergeCell ref="W18:AE18"/>
    <mergeCell ref="AF18:AN18"/>
    <mergeCell ref="C17:O17"/>
    <mergeCell ref="P17:Q17"/>
    <mergeCell ref="R17:V17"/>
    <mergeCell ref="W17:AE17"/>
    <mergeCell ref="AF15:AN15"/>
    <mergeCell ref="C16:AN16"/>
    <mergeCell ref="C13:V13"/>
    <mergeCell ref="W13:AE13"/>
    <mergeCell ref="AF13:AN13"/>
    <mergeCell ref="C14:V14"/>
    <mergeCell ref="W14:AE14"/>
    <mergeCell ref="AF14:AN14"/>
    <mergeCell ref="C15:AE15"/>
    <mergeCell ref="P6:Q6"/>
    <mergeCell ref="L2:AE2"/>
    <mergeCell ref="C2:K2"/>
    <mergeCell ref="AF2:AN2"/>
    <mergeCell ref="C1:K1"/>
    <mergeCell ref="L1:AE1"/>
    <mergeCell ref="AF1:AN1"/>
    <mergeCell ref="W4:AN4"/>
    <mergeCell ref="AG3:AH3"/>
    <mergeCell ref="C3:H3"/>
    <mergeCell ref="AI3:AN3"/>
    <mergeCell ref="I3:J3"/>
    <mergeCell ref="K3:P3"/>
    <mergeCell ref="Q3:R3"/>
    <mergeCell ref="S3:X3"/>
    <mergeCell ref="Y3:Z3"/>
    <mergeCell ref="AA3:AF3"/>
    <mergeCell ref="AF6:AN6"/>
    <mergeCell ref="C6:G10"/>
    <mergeCell ref="H6:J10"/>
    <mergeCell ref="K6:O6"/>
    <mergeCell ref="R6:V6"/>
    <mergeCell ref="W6:AE6"/>
    <mergeCell ref="R7:V7"/>
    <mergeCell ref="W7:AE7"/>
    <mergeCell ref="AF7:AN7"/>
    <mergeCell ref="P7:Q7"/>
    <mergeCell ref="P8:Q8"/>
    <mergeCell ref="P9:Q10"/>
    <mergeCell ref="K7:O7"/>
    <mergeCell ref="K8:O8"/>
    <mergeCell ref="R8:V8"/>
    <mergeCell ref="W8:AE8"/>
    <mergeCell ref="AF8:AN8"/>
    <mergeCell ref="K9:O10"/>
    <mergeCell ref="R9:V9"/>
    <mergeCell ref="W9:AE9"/>
    <mergeCell ref="AF9:AN9"/>
    <mergeCell ref="R10:V10"/>
    <mergeCell ref="W10:AE10"/>
    <mergeCell ref="AF10:AN10"/>
    <mergeCell ref="C12:O12"/>
    <mergeCell ref="P12:Q12"/>
    <mergeCell ref="R12:V12"/>
    <mergeCell ref="W12:AE12"/>
    <mergeCell ref="AF12:AN12"/>
    <mergeCell ref="C11:O11"/>
    <mergeCell ref="P11:Q11"/>
    <mergeCell ref="R11:V11"/>
    <mergeCell ref="W11:AE11"/>
    <mergeCell ref="AF11:AN11"/>
    <mergeCell ref="AF36:AN36"/>
    <mergeCell ref="Z36:AE36"/>
    <mergeCell ref="T37:Y37"/>
    <mergeCell ref="N37:S37"/>
    <mergeCell ref="C36:M36"/>
    <mergeCell ref="C37:M37"/>
    <mergeCell ref="N36:S36"/>
    <mergeCell ref="T36:Y36"/>
    <mergeCell ref="C41:M41"/>
    <mergeCell ref="N41:S41"/>
    <mergeCell ref="T41:Y41"/>
    <mergeCell ref="AF41:AN41"/>
    <mergeCell ref="Z41:AE41"/>
    <mergeCell ref="C38:M38"/>
    <mergeCell ref="N38:S38"/>
    <mergeCell ref="T38:Y38"/>
    <mergeCell ref="N40:S40"/>
    <mergeCell ref="T40:Y40"/>
    <mergeCell ref="Z40:AE40"/>
    <mergeCell ref="AF40:AN40"/>
    <mergeCell ref="C40:M40"/>
    <mergeCell ref="C39:M39"/>
    <mergeCell ref="N39:S39"/>
    <mergeCell ref="T39:Y39"/>
    <mergeCell ref="C44:M45"/>
    <mergeCell ref="C42:M42"/>
    <mergeCell ref="N42:S42"/>
    <mergeCell ref="T42:Y42"/>
    <mergeCell ref="Z42:AE42"/>
    <mergeCell ref="AF42:AN42"/>
    <mergeCell ref="C43:M43"/>
    <mergeCell ref="N43:S43"/>
    <mergeCell ref="T43:Y43"/>
    <mergeCell ref="Z43:AE43"/>
    <mergeCell ref="AF43:AN43"/>
    <mergeCell ref="Z37:AE39"/>
    <mergeCell ref="AF37:AN39"/>
    <mergeCell ref="N44:S44"/>
    <mergeCell ref="T44:Y44"/>
    <mergeCell ref="Z44:AE44"/>
    <mergeCell ref="AF44:AN44"/>
    <mergeCell ref="Z45:AE45"/>
    <mergeCell ref="AF45:AN45"/>
    <mergeCell ref="N45:Y45"/>
  </mergeCells>
  <conditionalFormatting sqref="P11:Q12 P6:Q9 P17:Q17 P19:Q19 N23:O23 P30:Q31">
    <cfRule type="cellIs" dxfId="52" priority="22" operator="notEqual">
      <formula>0</formula>
    </cfRule>
  </conditionalFormatting>
  <conditionalFormatting sqref="Z37:AE37 Z40:AE41">
    <cfRule type="cellIs" dxfId="51" priority="8" operator="notEqual">
      <formula>0</formula>
    </cfRule>
  </conditionalFormatting>
  <conditionalFormatting sqref="Z42:AE42">
    <cfRule type="cellIs" dxfId="50" priority="7" operator="notEqual">
      <formula>0</formula>
    </cfRule>
  </conditionalFormatting>
  <conditionalFormatting sqref="Z42:AE42">
    <cfRule type="cellIs" dxfId="49" priority="6" operator="notEqual">
      <formula>0</formula>
    </cfRule>
  </conditionalFormatting>
  <conditionalFormatting sqref="Z43:AE43">
    <cfRule type="cellIs" dxfId="48" priority="5" operator="notEqual">
      <formula>0</formula>
    </cfRule>
  </conditionalFormatting>
  <conditionalFormatting sqref="Z43:AE43">
    <cfRule type="cellIs" dxfId="47" priority="4" operator="notEqual">
      <formula>0</formula>
    </cfRule>
  </conditionalFormatting>
  <conditionalFormatting sqref="R31:V31">
    <cfRule type="cellIs" dxfId="46"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sheetPr>
    <tabColor theme="3" tint="0.39997558519241921"/>
  </sheetPr>
  <dimension ref="C1:AN34"/>
  <sheetViews>
    <sheetView workbookViewId="0">
      <selection activeCell="C25" sqref="C25:O25"/>
    </sheetView>
  </sheetViews>
  <sheetFormatPr defaultRowHeight="15"/>
  <cols>
    <col min="1" max="30" width="2" customWidth="1"/>
    <col min="31" max="31" width="2.44140625" customWidth="1"/>
    <col min="32" max="112" width="2" customWidth="1"/>
  </cols>
  <sheetData>
    <row r="1" spans="3:40" ht="30.75" customHeight="1">
      <c r="C1" s="170">
        <f>Dati!T17</f>
        <v>2015</v>
      </c>
      <c r="D1" s="171"/>
      <c r="E1" s="171"/>
      <c r="F1" s="171"/>
      <c r="G1" s="171"/>
      <c r="H1" s="171"/>
      <c r="I1" s="171"/>
      <c r="J1" s="171"/>
      <c r="K1" s="172"/>
      <c r="L1" s="171" t="s">
        <v>19</v>
      </c>
      <c r="M1" s="171"/>
      <c r="N1" s="171"/>
      <c r="O1" s="171"/>
      <c r="P1" s="171"/>
      <c r="Q1" s="171"/>
      <c r="R1" s="171"/>
      <c r="S1" s="171"/>
      <c r="T1" s="171"/>
      <c r="U1" s="171"/>
      <c r="V1" s="171"/>
      <c r="W1" s="171"/>
      <c r="X1" s="171"/>
      <c r="Y1" s="171"/>
      <c r="Z1" s="171"/>
      <c r="AA1" s="171"/>
      <c r="AB1" s="171"/>
      <c r="AC1" s="171"/>
      <c r="AD1" s="171"/>
      <c r="AE1" s="171"/>
      <c r="AF1" s="170">
        <f>Dati!T16</f>
        <v>2016</v>
      </c>
      <c r="AG1" s="171"/>
      <c r="AH1" s="171"/>
      <c r="AI1" s="171"/>
      <c r="AJ1" s="171"/>
      <c r="AK1" s="171"/>
      <c r="AL1" s="171"/>
      <c r="AM1" s="171"/>
      <c r="AN1" s="172"/>
    </row>
    <row r="2" spans="3:40" ht="18">
      <c r="C2" s="173"/>
      <c r="D2" s="174"/>
      <c r="E2" s="174"/>
      <c r="F2" s="174"/>
      <c r="G2" s="174"/>
      <c r="H2" s="174"/>
      <c r="I2" s="174"/>
      <c r="J2" s="174"/>
      <c r="K2" s="175"/>
      <c r="L2" s="90" t="s">
        <v>20</v>
      </c>
      <c r="M2" s="91"/>
      <c r="N2" s="91"/>
      <c r="O2" s="91"/>
      <c r="P2" s="91"/>
      <c r="Q2" s="91"/>
      <c r="R2" s="91"/>
      <c r="S2" s="91"/>
      <c r="T2" s="91"/>
      <c r="U2" s="91"/>
      <c r="V2" s="91"/>
      <c r="W2" s="91"/>
      <c r="X2" s="91"/>
      <c r="Y2" s="91"/>
      <c r="Z2" s="91"/>
      <c r="AA2" s="91"/>
      <c r="AB2" s="91"/>
      <c r="AC2" s="91"/>
      <c r="AD2" s="91"/>
      <c r="AE2" s="92"/>
      <c r="AF2" s="176"/>
      <c r="AG2" s="176"/>
      <c r="AH2" s="176"/>
      <c r="AI2" s="176"/>
      <c r="AJ2" s="176"/>
      <c r="AK2" s="176"/>
      <c r="AL2" s="176"/>
      <c r="AM2" s="176"/>
      <c r="AN2" s="177"/>
    </row>
    <row r="3" spans="3:40" ht="19.5">
      <c r="C3" s="180">
        <f>ROUND(Dati!L4,3)</f>
        <v>100</v>
      </c>
      <c r="D3" s="180"/>
      <c r="E3" s="180"/>
      <c r="F3" s="180"/>
      <c r="G3" s="180"/>
      <c r="H3" s="180"/>
      <c r="I3" s="181"/>
      <c r="J3" s="181"/>
      <c r="K3" s="180">
        <f>ROUND(Dati!H9,3)</f>
        <v>24.2</v>
      </c>
      <c r="L3" s="180"/>
      <c r="M3" s="180"/>
      <c r="N3" s="180"/>
      <c r="O3" s="180"/>
      <c r="P3" s="180"/>
      <c r="Q3" s="181"/>
      <c r="R3" s="181"/>
      <c r="S3" s="180">
        <f>ROUND(Dati!AD9,3)</f>
        <v>8.5</v>
      </c>
      <c r="T3" s="180"/>
      <c r="U3" s="180"/>
      <c r="V3" s="180"/>
      <c r="W3" s="180"/>
      <c r="X3" s="180"/>
      <c r="Y3" s="181"/>
      <c r="Z3" s="181"/>
      <c r="AA3" s="180">
        <f>ROUND(Dati!N9,3)</f>
        <v>132.69999999999999</v>
      </c>
      <c r="AB3" s="180"/>
      <c r="AC3" s="180"/>
      <c r="AD3" s="180"/>
      <c r="AE3" s="180"/>
      <c r="AF3" s="180"/>
      <c r="AG3" s="181"/>
      <c r="AH3" s="181"/>
      <c r="AI3" s="180">
        <f>ROUND(Dati!N10,3)</f>
        <v>1.327</v>
      </c>
      <c r="AJ3" s="180"/>
      <c r="AK3" s="180"/>
      <c r="AL3" s="180"/>
      <c r="AM3" s="180"/>
      <c r="AN3" s="180"/>
    </row>
    <row r="4" spans="3:40">
      <c r="C4" s="178" t="s">
        <v>50</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3:40" ht="18" customHeight="1">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row>
    <row r="6" spans="3:40" ht="23.25" customHeight="1">
      <c r="C6" s="444" t="s">
        <v>51</v>
      </c>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row>
    <row r="7" spans="3:40" ht="23.25" customHeight="1">
      <c r="C7" s="434" t="s">
        <v>53</v>
      </c>
      <c r="D7" s="435"/>
      <c r="E7" s="435"/>
      <c r="F7" s="435"/>
      <c r="G7" s="435"/>
      <c r="H7" s="435"/>
      <c r="I7" s="435"/>
      <c r="J7" s="435"/>
      <c r="K7" s="435"/>
      <c r="L7" s="435"/>
      <c r="M7" s="435"/>
      <c r="N7" s="435"/>
      <c r="O7" s="435"/>
      <c r="P7" s="435"/>
      <c r="Q7" s="435"/>
      <c r="R7" s="436"/>
      <c r="S7" s="425">
        <v>0</v>
      </c>
      <c r="T7" s="425"/>
      <c r="U7" s="425"/>
      <c r="V7" s="425"/>
      <c r="W7" s="425"/>
      <c r="X7" s="415">
        <v>1220</v>
      </c>
      <c r="Y7" s="415"/>
      <c r="Z7" s="415"/>
      <c r="AA7" s="415"/>
      <c r="AB7" s="415"/>
      <c r="AC7" s="415"/>
      <c r="AD7" s="426">
        <f>ROUND(S7*X7,2)</f>
        <v>0</v>
      </c>
      <c r="AE7" s="426"/>
      <c r="AF7" s="426"/>
      <c r="AG7" s="426"/>
      <c r="AH7" s="426"/>
      <c r="AI7" s="426"/>
      <c r="AJ7" s="426"/>
      <c r="AK7" s="426"/>
      <c r="AL7" s="426"/>
      <c r="AM7" s="426"/>
      <c r="AN7" s="426"/>
    </row>
    <row r="8" spans="3:40" ht="24.75">
      <c r="C8" s="434" t="s">
        <v>54</v>
      </c>
      <c r="D8" s="435"/>
      <c r="E8" s="435"/>
      <c r="F8" s="435"/>
      <c r="G8" s="435"/>
      <c r="H8" s="435"/>
      <c r="I8" s="435"/>
      <c r="J8" s="435"/>
      <c r="K8" s="435"/>
      <c r="L8" s="435"/>
      <c r="M8" s="435"/>
      <c r="N8" s="435"/>
      <c r="O8" s="435"/>
      <c r="P8" s="435"/>
      <c r="Q8" s="435"/>
      <c r="R8" s="436"/>
      <c r="S8" s="425">
        <v>0</v>
      </c>
      <c r="T8" s="425"/>
      <c r="U8" s="425"/>
      <c r="V8" s="425"/>
      <c r="W8" s="425"/>
      <c r="X8" s="415">
        <v>820</v>
      </c>
      <c r="Y8" s="415"/>
      <c r="Z8" s="415"/>
      <c r="AA8" s="415"/>
      <c r="AB8" s="415"/>
      <c r="AC8" s="415"/>
      <c r="AD8" s="426">
        <f>ROUND(S8*X8,2)</f>
        <v>0</v>
      </c>
      <c r="AE8" s="426"/>
      <c r="AF8" s="426"/>
      <c r="AG8" s="426"/>
      <c r="AH8" s="426"/>
      <c r="AI8" s="426"/>
      <c r="AJ8" s="426"/>
      <c r="AK8" s="426"/>
      <c r="AL8" s="426"/>
      <c r="AM8" s="426"/>
      <c r="AN8" s="426"/>
    </row>
    <row r="9" spans="3:40" ht="15" customHeight="1">
      <c r="C9" s="445" t="s">
        <v>52</v>
      </c>
      <c r="D9" s="446"/>
      <c r="E9" s="446"/>
      <c r="F9" s="446"/>
      <c r="G9" s="446"/>
      <c r="H9" s="446"/>
      <c r="I9" s="446"/>
      <c r="J9" s="446"/>
      <c r="K9" s="446"/>
      <c r="L9" s="446"/>
      <c r="M9" s="446"/>
      <c r="N9" s="446"/>
      <c r="O9" s="446"/>
      <c r="P9" s="446"/>
      <c r="Q9" s="446"/>
      <c r="R9" s="447"/>
      <c r="S9" s="437">
        <v>0</v>
      </c>
      <c r="T9" s="437"/>
      <c r="U9" s="437"/>
      <c r="V9" s="437"/>
      <c r="W9" s="437"/>
      <c r="X9" s="440">
        <v>750</v>
      </c>
      <c r="Y9" s="440"/>
      <c r="Z9" s="440"/>
      <c r="AA9" s="440"/>
      <c r="AB9" s="440"/>
      <c r="AC9" s="440"/>
      <c r="AD9" s="443">
        <f>ROUND(S9*X9,2)</f>
        <v>0</v>
      </c>
      <c r="AE9" s="443"/>
      <c r="AF9" s="443"/>
      <c r="AG9" s="443"/>
      <c r="AH9" s="443"/>
      <c r="AI9" s="443"/>
      <c r="AJ9" s="443"/>
      <c r="AK9" s="443"/>
      <c r="AL9" s="443"/>
      <c r="AM9" s="443"/>
      <c r="AN9" s="443"/>
    </row>
    <row r="10" spans="3:40">
      <c r="C10" s="445"/>
      <c r="D10" s="446"/>
      <c r="E10" s="446"/>
      <c r="F10" s="446"/>
      <c r="G10" s="446"/>
      <c r="H10" s="446"/>
      <c r="I10" s="446"/>
      <c r="J10" s="446"/>
      <c r="K10" s="446"/>
      <c r="L10" s="446"/>
      <c r="M10" s="446"/>
      <c r="N10" s="446"/>
      <c r="O10" s="446"/>
      <c r="P10" s="446"/>
      <c r="Q10" s="446"/>
      <c r="R10" s="447"/>
      <c r="S10" s="438"/>
      <c r="T10" s="438"/>
      <c r="U10" s="438"/>
      <c r="V10" s="438"/>
      <c r="W10" s="438"/>
      <c r="X10" s="441"/>
      <c r="Y10" s="441"/>
      <c r="Z10" s="441"/>
      <c r="AA10" s="441"/>
      <c r="AB10" s="441"/>
      <c r="AC10" s="441"/>
      <c r="AD10" s="441"/>
      <c r="AE10" s="441"/>
      <c r="AF10" s="441"/>
      <c r="AG10" s="441"/>
      <c r="AH10" s="441"/>
      <c r="AI10" s="441"/>
      <c r="AJ10" s="441"/>
      <c r="AK10" s="441"/>
      <c r="AL10" s="441"/>
      <c r="AM10" s="441"/>
      <c r="AN10" s="441"/>
    </row>
    <row r="11" spans="3:40" ht="11.25" customHeight="1">
      <c r="C11" s="445"/>
      <c r="D11" s="446"/>
      <c r="E11" s="446"/>
      <c r="F11" s="446"/>
      <c r="G11" s="446"/>
      <c r="H11" s="446"/>
      <c r="I11" s="446"/>
      <c r="J11" s="446"/>
      <c r="K11" s="446"/>
      <c r="L11" s="446"/>
      <c r="M11" s="446"/>
      <c r="N11" s="446"/>
      <c r="O11" s="446"/>
      <c r="P11" s="446"/>
      <c r="Q11" s="446"/>
      <c r="R11" s="447"/>
      <c r="S11" s="438"/>
      <c r="T11" s="438"/>
      <c r="U11" s="438"/>
      <c r="V11" s="438"/>
      <c r="W11" s="438"/>
      <c r="X11" s="441"/>
      <c r="Y11" s="441"/>
      <c r="Z11" s="441"/>
      <c r="AA11" s="441"/>
      <c r="AB11" s="441"/>
      <c r="AC11" s="441"/>
      <c r="AD11" s="441"/>
      <c r="AE11" s="441"/>
      <c r="AF11" s="441"/>
      <c r="AG11" s="441"/>
      <c r="AH11" s="441"/>
      <c r="AI11" s="441"/>
      <c r="AJ11" s="441"/>
      <c r="AK11" s="441"/>
      <c r="AL11" s="441"/>
      <c r="AM11" s="441"/>
      <c r="AN11" s="441"/>
    </row>
    <row r="12" spans="3:40" ht="10.5" customHeight="1">
      <c r="C12" s="445"/>
      <c r="D12" s="446"/>
      <c r="E12" s="446"/>
      <c r="F12" s="446"/>
      <c r="G12" s="446"/>
      <c r="H12" s="446"/>
      <c r="I12" s="446"/>
      <c r="J12" s="446"/>
      <c r="K12" s="446"/>
      <c r="L12" s="446"/>
      <c r="M12" s="446"/>
      <c r="N12" s="446"/>
      <c r="O12" s="446"/>
      <c r="P12" s="446"/>
      <c r="Q12" s="446"/>
      <c r="R12" s="447"/>
      <c r="S12" s="438"/>
      <c r="T12" s="438"/>
      <c r="U12" s="438"/>
      <c r="V12" s="438"/>
      <c r="W12" s="438"/>
      <c r="X12" s="441"/>
      <c r="Y12" s="441"/>
      <c r="Z12" s="441"/>
      <c r="AA12" s="441"/>
      <c r="AB12" s="441"/>
      <c r="AC12" s="441"/>
      <c r="AD12" s="441"/>
      <c r="AE12" s="441"/>
      <c r="AF12" s="441"/>
      <c r="AG12" s="441"/>
      <c r="AH12" s="441"/>
      <c r="AI12" s="441"/>
      <c r="AJ12" s="441"/>
      <c r="AK12" s="441"/>
      <c r="AL12" s="441"/>
      <c r="AM12" s="441"/>
      <c r="AN12" s="441"/>
    </row>
    <row r="13" spans="3:40" ht="10.5" customHeight="1">
      <c r="C13" s="448"/>
      <c r="D13" s="446"/>
      <c r="E13" s="446"/>
      <c r="F13" s="446"/>
      <c r="G13" s="446"/>
      <c r="H13" s="446"/>
      <c r="I13" s="446"/>
      <c r="J13" s="446"/>
      <c r="K13" s="446"/>
      <c r="L13" s="446"/>
      <c r="M13" s="446"/>
      <c r="N13" s="446"/>
      <c r="O13" s="446"/>
      <c r="P13" s="446"/>
      <c r="Q13" s="446"/>
      <c r="R13" s="447"/>
      <c r="S13" s="439"/>
      <c r="T13" s="439"/>
      <c r="U13" s="439"/>
      <c r="V13" s="439"/>
      <c r="W13" s="439"/>
      <c r="X13" s="442"/>
      <c r="Y13" s="442"/>
      <c r="Z13" s="442"/>
      <c r="AA13" s="442"/>
      <c r="AB13" s="442"/>
      <c r="AC13" s="442"/>
      <c r="AD13" s="442"/>
      <c r="AE13" s="442"/>
      <c r="AF13" s="442"/>
      <c r="AG13" s="442"/>
      <c r="AH13" s="442"/>
      <c r="AI13" s="442"/>
      <c r="AJ13" s="442"/>
      <c r="AK13" s="442"/>
      <c r="AL13" s="442"/>
      <c r="AM13" s="442"/>
      <c r="AN13" s="442"/>
    </row>
    <row r="14" spans="3:40" ht="24.75">
      <c r="C14" s="434" t="s">
        <v>55</v>
      </c>
      <c r="D14" s="435"/>
      <c r="E14" s="435"/>
      <c r="F14" s="435"/>
      <c r="G14" s="435"/>
      <c r="H14" s="435"/>
      <c r="I14" s="435"/>
      <c r="J14" s="435"/>
      <c r="K14" s="435"/>
      <c r="L14" s="435"/>
      <c r="M14" s="435"/>
      <c r="N14" s="435"/>
      <c r="O14" s="435"/>
      <c r="P14" s="435"/>
      <c r="Q14" s="435"/>
      <c r="R14" s="436"/>
      <c r="S14" s="425">
        <v>0</v>
      </c>
      <c r="T14" s="425"/>
      <c r="U14" s="425"/>
      <c r="V14" s="425"/>
      <c r="W14" s="425"/>
      <c r="X14" s="415">
        <v>650</v>
      </c>
      <c r="Y14" s="415"/>
      <c r="Z14" s="415"/>
      <c r="AA14" s="415"/>
      <c r="AB14" s="415"/>
      <c r="AC14" s="415"/>
      <c r="AD14" s="426">
        <f>ROUND(S14*X14,2)</f>
        <v>0</v>
      </c>
      <c r="AE14" s="426"/>
      <c r="AF14" s="426"/>
      <c r="AG14" s="426"/>
      <c r="AH14" s="426"/>
      <c r="AI14" s="426"/>
      <c r="AJ14" s="426"/>
      <c r="AK14" s="426"/>
      <c r="AL14" s="426"/>
      <c r="AM14" s="426"/>
      <c r="AN14" s="426"/>
    </row>
    <row r="15" spans="3:40" ht="24.75">
      <c r="C15" s="434" t="s">
        <v>56</v>
      </c>
      <c r="D15" s="435"/>
      <c r="E15" s="435"/>
      <c r="F15" s="435"/>
      <c r="G15" s="435"/>
      <c r="H15" s="435"/>
      <c r="I15" s="435"/>
      <c r="J15" s="435"/>
      <c r="K15" s="435"/>
      <c r="L15" s="435"/>
      <c r="M15" s="435"/>
      <c r="N15" s="435"/>
      <c r="O15" s="435"/>
      <c r="P15" s="435"/>
      <c r="Q15" s="435"/>
      <c r="R15" s="436"/>
      <c r="S15" s="458">
        <f>ROUND(M.O.F.!H6+M.O.F.!P11,0)</f>
        <v>0</v>
      </c>
      <c r="T15" s="458"/>
      <c r="U15" s="458"/>
      <c r="V15" s="458"/>
      <c r="W15" s="458"/>
      <c r="X15" s="415">
        <v>30</v>
      </c>
      <c r="Y15" s="415"/>
      <c r="Z15" s="415"/>
      <c r="AA15" s="415"/>
      <c r="AB15" s="415"/>
      <c r="AC15" s="415"/>
      <c r="AD15" s="426">
        <f>ROUND(S15*X15,2)</f>
        <v>0</v>
      </c>
      <c r="AE15" s="426"/>
      <c r="AF15" s="426"/>
      <c r="AG15" s="426"/>
      <c r="AH15" s="426"/>
      <c r="AI15" s="426"/>
      <c r="AJ15" s="426"/>
      <c r="AK15" s="426"/>
      <c r="AL15" s="426"/>
      <c r="AM15" s="426"/>
      <c r="AN15" s="426"/>
    </row>
    <row r="16" spans="3:40" ht="26.25" customHeight="1">
      <c r="C16" s="132" t="s">
        <v>68</v>
      </c>
      <c r="D16" s="132"/>
      <c r="E16" s="132"/>
      <c r="F16" s="132"/>
      <c r="G16" s="132"/>
      <c r="H16" s="132"/>
      <c r="I16" s="132"/>
      <c r="J16" s="132"/>
      <c r="K16" s="132"/>
      <c r="L16" s="132"/>
      <c r="M16" s="132"/>
      <c r="N16" s="132"/>
      <c r="O16" s="132"/>
      <c r="P16" s="132"/>
      <c r="Q16" s="132"/>
      <c r="R16" s="132"/>
      <c r="S16" s="133"/>
      <c r="T16" s="133"/>
      <c r="U16" s="133"/>
      <c r="V16" s="133"/>
      <c r="W16" s="133"/>
      <c r="X16" s="133"/>
      <c r="Y16" s="133"/>
      <c r="Z16" s="133"/>
      <c r="AA16" s="133"/>
      <c r="AB16" s="133"/>
      <c r="AC16" s="133"/>
      <c r="AD16" s="412">
        <f>ROUND(AD7+AD8+AD9+AD14+AD15,2)</f>
        <v>0</v>
      </c>
      <c r="AE16" s="412"/>
      <c r="AF16" s="412"/>
      <c r="AG16" s="412"/>
      <c r="AH16" s="412"/>
      <c r="AI16" s="412"/>
      <c r="AJ16" s="412"/>
      <c r="AK16" s="412"/>
      <c r="AL16" s="412"/>
      <c r="AM16" s="412"/>
      <c r="AN16" s="412"/>
    </row>
    <row r="17" spans="3:40">
      <c r="C17" s="178" t="s">
        <v>57</v>
      </c>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row>
    <row r="18" spans="3:40">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row>
    <row r="19" spans="3:40" ht="21" customHeight="1">
      <c r="C19" s="427" t="s">
        <v>58</v>
      </c>
      <c r="D19" s="94"/>
      <c r="E19" s="94"/>
      <c r="F19" s="94"/>
      <c r="G19" s="94"/>
      <c r="H19" s="94"/>
      <c r="I19" s="94"/>
      <c r="J19" s="94"/>
      <c r="K19" s="94"/>
      <c r="L19" s="94"/>
      <c r="M19" s="94"/>
      <c r="N19" s="94"/>
      <c r="O19" s="94"/>
      <c r="P19" s="94"/>
      <c r="Q19" s="94"/>
      <c r="R19" s="94"/>
      <c r="S19" s="95"/>
      <c r="T19" s="449">
        <v>1750</v>
      </c>
      <c r="U19" s="450"/>
      <c r="V19" s="450"/>
      <c r="W19" s="450"/>
      <c r="X19" s="450"/>
      <c r="Y19" s="451"/>
      <c r="Z19" s="452" t="s">
        <v>61</v>
      </c>
      <c r="AA19" s="453"/>
      <c r="AB19" s="453"/>
      <c r="AC19" s="454"/>
      <c r="AD19" s="455">
        <f>ROUND(T19-Z20,2)</f>
        <v>976</v>
      </c>
      <c r="AE19" s="456"/>
      <c r="AF19" s="456"/>
      <c r="AG19" s="456"/>
      <c r="AH19" s="456"/>
      <c r="AI19" s="456"/>
      <c r="AJ19" s="456"/>
      <c r="AK19" s="456"/>
      <c r="AL19" s="456"/>
      <c r="AM19" s="456"/>
      <c r="AN19" s="457"/>
    </row>
    <row r="20" spans="3:40" ht="21" customHeight="1">
      <c r="C20" s="427" t="s">
        <v>59</v>
      </c>
      <c r="D20" s="94"/>
      <c r="E20" s="94"/>
      <c r="F20" s="94"/>
      <c r="G20" s="94"/>
      <c r="H20" s="94"/>
      <c r="I20" s="94"/>
      <c r="J20" s="94"/>
      <c r="K20" s="94"/>
      <c r="L20" s="94"/>
      <c r="M20" s="94"/>
      <c r="N20" s="94"/>
      <c r="O20" s="94"/>
      <c r="P20" s="94"/>
      <c r="Q20" s="94"/>
      <c r="R20" s="94"/>
      <c r="S20" s="95"/>
      <c r="T20" s="431">
        <v>64.5</v>
      </c>
      <c r="U20" s="432"/>
      <c r="V20" s="433"/>
      <c r="W20" s="2" t="s">
        <v>60</v>
      </c>
      <c r="X20" s="375">
        <v>12</v>
      </c>
      <c r="Y20" s="430"/>
      <c r="Z20" s="428">
        <f>ROUND(T20*X20,2)</f>
        <v>774</v>
      </c>
      <c r="AA20" s="428"/>
      <c r="AB20" s="428"/>
      <c r="AC20" s="429"/>
      <c r="AD20" s="299"/>
      <c r="AE20" s="300"/>
      <c r="AF20" s="300"/>
      <c r="AG20" s="300"/>
      <c r="AH20" s="300"/>
      <c r="AI20" s="300"/>
      <c r="AJ20" s="300"/>
      <c r="AK20" s="300"/>
      <c r="AL20" s="300"/>
      <c r="AM20" s="300"/>
      <c r="AN20" s="301"/>
    </row>
    <row r="21" spans="3:40" ht="22.5">
      <c r="C21" s="427" t="s">
        <v>62</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5"/>
      <c r="AD21" s="426">
        <f>ROUND(AD16,2)</f>
        <v>0</v>
      </c>
      <c r="AE21" s="426"/>
      <c r="AF21" s="426"/>
      <c r="AG21" s="426"/>
      <c r="AH21" s="426"/>
      <c r="AI21" s="426"/>
      <c r="AJ21" s="426"/>
      <c r="AK21" s="426"/>
      <c r="AL21" s="426"/>
      <c r="AM21" s="426"/>
      <c r="AN21" s="426"/>
    </row>
    <row r="22" spans="3:40" ht="30">
      <c r="C22" s="409" t="s">
        <v>63</v>
      </c>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1"/>
      <c r="AD22" s="412">
        <f>ROUND(AD19+AD21,2)</f>
        <v>976</v>
      </c>
      <c r="AE22" s="412"/>
      <c r="AF22" s="412"/>
      <c r="AG22" s="412"/>
      <c r="AH22" s="412"/>
      <c r="AI22" s="412"/>
      <c r="AJ22" s="412"/>
      <c r="AK22" s="412"/>
      <c r="AL22" s="412"/>
      <c r="AM22" s="412"/>
      <c r="AN22" s="412"/>
    </row>
    <row r="23" spans="3:40" ht="21.75" customHeight="1">
      <c r="C23" s="132" t="s">
        <v>69</v>
      </c>
      <c r="D23" s="132"/>
      <c r="E23" s="132"/>
      <c r="F23" s="132"/>
      <c r="G23" s="132"/>
      <c r="H23" s="132"/>
      <c r="I23" s="132"/>
      <c r="J23" s="132"/>
      <c r="K23" s="132"/>
      <c r="L23" s="132"/>
      <c r="M23" s="132"/>
      <c r="N23" s="132"/>
      <c r="O23" s="132"/>
      <c r="P23" s="132"/>
      <c r="Q23" s="132"/>
      <c r="R23" s="132"/>
      <c r="S23" s="133"/>
      <c r="T23" s="133"/>
      <c r="U23" s="133"/>
      <c r="V23" s="133"/>
      <c r="W23" s="133"/>
      <c r="X23" s="133"/>
      <c r="Y23" s="133"/>
      <c r="Z23" s="133"/>
      <c r="AA23" s="133"/>
      <c r="AB23" s="133"/>
      <c r="AC23" s="133"/>
      <c r="AD23" s="422">
        <f>ROUND(P25*V25,2)</f>
        <v>0</v>
      </c>
      <c r="AE23" s="423"/>
      <c r="AF23" s="423"/>
      <c r="AG23" s="423"/>
      <c r="AH23" s="423"/>
      <c r="AI23" s="423"/>
      <c r="AJ23" s="423"/>
      <c r="AK23" s="423"/>
      <c r="AL23" s="423"/>
      <c r="AM23" s="423"/>
      <c r="AN23" s="424"/>
    </row>
    <row r="24" spans="3:40" ht="21.75" customHeight="1">
      <c r="C24" s="83" t="s">
        <v>64</v>
      </c>
      <c r="D24" s="205"/>
      <c r="E24" s="205"/>
      <c r="F24" s="205"/>
      <c r="G24" s="205"/>
      <c r="H24" s="205"/>
      <c r="I24" s="205"/>
      <c r="J24" s="205"/>
      <c r="K24" s="205"/>
      <c r="L24" s="205"/>
      <c r="M24" s="205"/>
      <c r="N24" s="205"/>
      <c r="O24" s="205"/>
      <c r="P24" s="416">
        <f>ROUND(AD22,2)</f>
        <v>976</v>
      </c>
      <c r="Q24" s="416"/>
      <c r="R24" s="416"/>
      <c r="S24" s="416"/>
      <c r="T24" s="416"/>
      <c r="U24" s="4" t="s">
        <v>65</v>
      </c>
      <c r="V24" s="419">
        <v>12</v>
      </c>
      <c r="W24" s="419"/>
      <c r="X24" s="419"/>
      <c r="Y24" s="4" t="s">
        <v>65</v>
      </c>
      <c r="Z24" s="417">
        <v>30</v>
      </c>
      <c r="AA24" s="418"/>
      <c r="AB24" s="418"/>
      <c r="AC24" s="418"/>
      <c r="AD24" s="296"/>
      <c r="AE24" s="297"/>
      <c r="AF24" s="297"/>
      <c r="AG24" s="297"/>
      <c r="AH24" s="297"/>
      <c r="AI24" s="297"/>
      <c r="AJ24" s="297"/>
      <c r="AK24" s="297"/>
      <c r="AL24" s="297"/>
      <c r="AM24" s="297"/>
      <c r="AN24" s="298"/>
    </row>
    <row r="25" spans="3:40" ht="27">
      <c r="C25" s="83" t="s">
        <v>67</v>
      </c>
      <c r="D25" s="205"/>
      <c r="E25" s="205"/>
      <c r="F25" s="205"/>
      <c r="G25" s="205"/>
      <c r="H25" s="205"/>
      <c r="I25" s="205"/>
      <c r="J25" s="205"/>
      <c r="K25" s="205"/>
      <c r="L25" s="205"/>
      <c r="M25" s="205"/>
      <c r="N25" s="205"/>
      <c r="O25" s="205"/>
      <c r="P25" s="421">
        <v>0</v>
      </c>
      <c r="Q25" s="421"/>
      <c r="R25" s="421"/>
      <c r="S25" s="421"/>
      <c r="T25" s="421"/>
      <c r="U25" s="3" t="s">
        <v>66</v>
      </c>
      <c r="V25" s="420">
        <f>ROUND(P24/V24/Z24,2)</f>
        <v>2.71</v>
      </c>
      <c r="W25" s="420"/>
      <c r="X25" s="420"/>
      <c r="Y25" s="420"/>
      <c r="Z25" s="420"/>
      <c r="AA25" s="420"/>
      <c r="AB25" s="420"/>
      <c r="AC25" s="420"/>
      <c r="AD25" s="299"/>
      <c r="AE25" s="300"/>
      <c r="AF25" s="300"/>
      <c r="AG25" s="300"/>
      <c r="AH25" s="300"/>
      <c r="AI25" s="300"/>
      <c r="AJ25" s="300"/>
      <c r="AK25" s="300"/>
      <c r="AL25" s="300"/>
      <c r="AM25" s="300"/>
      <c r="AN25" s="301"/>
    </row>
    <row r="26" spans="3:40" ht="30">
      <c r="C26" s="409" t="s">
        <v>70</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1"/>
      <c r="AD26" s="412">
        <f>ROUND(AD16+AD23,2)</f>
        <v>0</v>
      </c>
      <c r="AE26" s="412"/>
      <c r="AF26" s="412"/>
      <c r="AG26" s="412"/>
      <c r="AH26" s="412"/>
      <c r="AI26" s="412"/>
      <c r="AJ26" s="412"/>
      <c r="AK26" s="412"/>
      <c r="AL26" s="412"/>
      <c r="AM26" s="412"/>
      <c r="AN26" s="412"/>
    </row>
    <row r="28" spans="3:40" ht="22.5">
      <c r="C28" s="413" t="s">
        <v>71</v>
      </c>
      <c r="D28" s="413"/>
      <c r="E28" s="413"/>
      <c r="F28" s="413"/>
      <c r="G28" s="413"/>
      <c r="H28" s="206" t="s">
        <v>73</v>
      </c>
      <c r="I28" s="205"/>
      <c r="J28" s="205"/>
      <c r="K28" s="205"/>
      <c r="L28" s="205"/>
      <c r="M28" s="205"/>
      <c r="N28" s="205"/>
      <c r="O28" s="205"/>
      <c r="P28" s="205"/>
      <c r="Q28" s="205"/>
      <c r="R28" s="205"/>
      <c r="S28" s="205"/>
      <c r="T28" s="205"/>
      <c r="U28" s="205"/>
      <c r="V28" s="205"/>
      <c r="W28" s="415">
        <f>ROUND(AD16/12*4,2)</f>
        <v>0</v>
      </c>
      <c r="X28" s="415"/>
      <c r="Y28" s="415"/>
      <c r="Z28" s="415"/>
      <c r="AA28" s="415"/>
      <c r="AB28" s="415"/>
      <c r="AC28" s="415"/>
      <c r="AD28" s="412">
        <f>ROUND(W28+W29,2)</f>
        <v>0</v>
      </c>
      <c r="AE28" s="412"/>
      <c r="AF28" s="412"/>
      <c r="AG28" s="412"/>
      <c r="AH28" s="412"/>
      <c r="AI28" s="412"/>
      <c r="AJ28" s="412"/>
      <c r="AK28" s="412"/>
      <c r="AL28" s="412"/>
      <c r="AM28" s="412"/>
      <c r="AN28" s="412"/>
    </row>
    <row r="29" spans="3:40" ht="22.5">
      <c r="C29" s="414"/>
      <c r="D29" s="414"/>
      <c r="E29" s="414"/>
      <c r="F29" s="414"/>
      <c r="G29" s="414"/>
      <c r="H29" s="206" t="s">
        <v>72</v>
      </c>
      <c r="I29" s="205"/>
      <c r="J29" s="205"/>
      <c r="K29" s="205"/>
      <c r="L29" s="205"/>
      <c r="M29" s="205"/>
      <c r="N29" s="205"/>
      <c r="O29" s="205"/>
      <c r="P29" s="205"/>
      <c r="Q29" s="205"/>
      <c r="R29" s="205"/>
      <c r="S29" s="205"/>
      <c r="T29" s="205"/>
      <c r="U29" s="205"/>
      <c r="V29" s="205"/>
      <c r="W29" s="415">
        <f>ROUND(AD23/12*4,2)</f>
        <v>0</v>
      </c>
      <c r="X29" s="415"/>
      <c r="Y29" s="415"/>
      <c r="Z29" s="415"/>
      <c r="AA29" s="415"/>
      <c r="AB29" s="415"/>
      <c r="AC29" s="415"/>
      <c r="AD29" s="210"/>
      <c r="AE29" s="210"/>
      <c r="AF29" s="210"/>
      <c r="AG29" s="210"/>
      <c r="AH29" s="210"/>
      <c r="AI29" s="210"/>
      <c r="AJ29" s="210"/>
      <c r="AK29" s="210"/>
      <c r="AL29" s="210"/>
      <c r="AM29" s="210"/>
      <c r="AN29" s="210"/>
    </row>
    <row r="31" spans="3:40" ht="22.5">
      <c r="C31" s="413" t="s">
        <v>74</v>
      </c>
      <c r="D31" s="413"/>
      <c r="E31" s="413"/>
      <c r="F31" s="413"/>
      <c r="G31" s="413"/>
      <c r="H31" s="206" t="s">
        <v>73</v>
      </c>
      <c r="I31" s="205"/>
      <c r="J31" s="205"/>
      <c r="K31" s="205"/>
      <c r="L31" s="205"/>
      <c r="M31" s="205"/>
      <c r="N31" s="205"/>
      <c r="O31" s="205"/>
      <c r="P31" s="205"/>
      <c r="Q31" s="205"/>
      <c r="R31" s="205"/>
      <c r="S31" s="205"/>
      <c r="T31" s="205"/>
      <c r="U31" s="205"/>
      <c r="V31" s="205"/>
      <c r="W31" s="415">
        <f>ROUND(AD16/12*8,2)</f>
        <v>0</v>
      </c>
      <c r="X31" s="415"/>
      <c r="Y31" s="415"/>
      <c r="Z31" s="415"/>
      <c r="AA31" s="415"/>
      <c r="AB31" s="415"/>
      <c r="AC31" s="415"/>
      <c r="AD31" s="412">
        <f>ROUND(W31+W32,2)</f>
        <v>0</v>
      </c>
      <c r="AE31" s="412"/>
      <c r="AF31" s="412"/>
      <c r="AG31" s="412"/>
      <c r="AH31" s="412"/>
      <c r="AI31" s="412"/>
      <c r="AJ31" s="412"/>
      <c r="AK31" s="412"/>
      <c r="AL31" s="412"/>
      <c r="AM31" s="412"/>
      <c r="AN31" s="412"/>
    </row>
    <row r="32" spans="3:40" ht="22.5">
      <c r="C32" s="414"/>
      <c r="D32" s="414"/>
      <c r="E32" s="414"/>
      <c r="F32" s="414"/>
      <c r="G32" s="414"/>
      <c r="H32" s="206" t="s">
        <v>72</v>
      </c>
      <c r="I32" s="205"/>
      <c r="J32" s="205"/>
      <c r="K32" s="205"/>
      <c r="L32" s="205"/>
      <c r="M32" s="205"/>
      <c r="N32" s="205"/>
      <c r="O32" s="205"/>
      <c r="P32" s="205"/>
      <c r="Q32" s="205"/>
      <c r="R32" s="205"/>
      <c r="S32" s="205"/>
      <c r="T32" s="205"/>
      <c r="U32" s="205"/>
      <c r="V32" s="205"/>
      <c r="W32" s="415">
        <f>ROUND(AD23/12*8,2)</f>
        <v>0</v>
      </c>
      <c r="X32" s="415"/>
      <c r="Y32" s="415"/>
      <c r="Z32" s="415"/>
      <c r="AA32" s="415"/>
      <c r="AB32" s="415"/>
      <c r="AC32" s="415"/>
      <c r="AD32" s="210"/>
      <c r="AE32" s="210"/>
      <c r="AF32" s="210"/>
      <c r="AG32" s="210"/>
      <c r="AH32" s="210"/>
      <c r="AI32" s="210"/>
      <c r="AJ32" s="210"/>
      <c r="AK32" s="210"/>
      <c r="AL32" s="210"/>
      <c r="AM32" s="210"/>
      <c r="AN32" s="210"/>
    </row>
    <row r="34" spans="3:40" ht="48" customHeight="1">
      <c r="C34" s="409" t="s">
        <v>70</v>
      </c>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1"/>
      <c r="AD34" s="412">
        <f>ROUND(AD28+AD31,2)</f>
        <v>0</v>
      </c>
      <c r="AE34" s="412"/>
      <c r="AF34" s="412"/>
      <c r="AG34" s="412"/>
      <c r="AH34" s="412"/>
      <c r="AI34" s="412"/>
      <c r="AJ34" s="412"/>
      <c r="AK34" s="412"/>
      <c r="AL34" s="412"/>
      <c r="AM34" s="412"/>
      <c r="AN34" s="412"/>
    </row>
  </sheetData>
  <sheetProtection sheet="1" objects="1" scenarios="1"/>
  <mergeCells count="77">
    <mergeCell ref="T19:Y19"/>
    <mergeCell ref="Z19:AC19"/>
    <mergeCell ref="AD19:AN20"/>
    <mergeCell ref="AD14:AN14"/>
    <mergeCell ref="S15:W15"/>
    <mergeCell ref="X15:AC15"/>
    <mergeCell ref="AD16:AN16"/>
    <mergeCell ref="C16:AC16"/>
    <mergeCell ref="AD15:AN15"/>
    <mergeCell ref="C17:AN18"/>
    <mergeCell ref="C19:S19"/>
    <mergeCell ref="C20:S20"/>
    <mergeCell ref="C1:K1"/>
    <mergeCell ref="L1:AE1"/>
    <mergeCell ref="AF1:AN1"/>
    <mergeCell ref="C2:K2"/>
    <mergeCell ref="L2:AE2"/>
    <mergeCell ref="AF2:AN2"/>
    <mergeCell ref="C6:AN6"/>
    <mergeCell ref="C9:R13"/>
    <mergeCell ref="C7:R7"/>
    <mergeCell ref="C8:R8"/>
    <mergeCell ref="AA3:AF3"/>
    <mergeCell ref="AG3:AH3"/>
    <mergeCell ref="AI3:AN3"/>
    <mergeCell ref="C3:H3"/>
    <mergeCell ref="I3:J3"/>
    <mergeCell ref="K3:P3"/>
    <mergeCell ref="Q3:R3"/>
    <mergeCell ref="S3:X3"/>
    <mergeCell ref="Y3:Z3"/>
    <mergeCell ref="AD7:AN7"/>
    <mergeCell ref="S8:W8"/>
    <mergeCell ref="X8:AC8"/>
    <mergeCell ref="S7:W7"/>
    <mergeCell ref="X7:AC7"/>
    <mergeCell ref="S14:W14"/>
    <mergeCell ref="X14:AC14"/>
    <mergeCell ref="AD28:AN29"/>
    <mergeCell ref="AD21:AN21"/>
    <mergeCell ref="C21:AC21"/>
    <mergeCell ref="Z20:AC20"/>
    <mergeCell ref="X20:Y20"/>
    <mergeCell ref="T20:V20"/>
    <mergeCell ref="C14:R14"/>
    <mergeCell ref="C15:R15"/>
    <mergeCell ref="AD8:AN8"/>
    <mergeCell ref="S9:W13"/>
    <mergeCell ref="X9:AC13"/>
    <mergeCell ref="AD9:AN13"/>
    <mergeCell ref="C25:O25"/>
    <mergeCell ref="C22:AC22"/>
    <mergeCell ref="AD22:AN22"/>
    <mergeCell ref="C24:O24"/>
    <mergeCell ref="P24:T24"/>
    <mergeCell ref="Z24:AC24"/>
    <mergeCell ref="V24:X24"/>
    <mergeCell ref="V25:AC25"/>
    <mergeCell ref="P25:T25"/>
    <mergeCell ref="C23:AC23"/>
    <mergeCell ref="AD23:AN25"/>
    <mergeCell ref="C34:AC34"/>
    <mergeCell ref="AD34:AN34"/>
    <mergeCell ref="C4:AN5"/>
    <mergeCell ref="C31:G32"/>
    <mergeCell ref="H31:V31"/>
    <mergeCell ref="W31:AC31"/>
    <mergeCell ref="AD31:AN32"/>
    <mergeCell ref="H32:V32"/>
    <mergeCell ref="W32:AC32"/>
    <mergeCell ref="C26:AC26"/>
    <mergeCell ref="AD26:AN26"/>
    <mergeCell ref="C28:G29"/>
    <mergeCell ref="W28:AC28"/>
    <mergeCell ref="W29:AC29"/>
    <mergeCell ref="H28:V28"/>
    <mergeCell ref="H29:V29"/>
  </mergeCells>
  <conditionalFormatting sqref="S7:W9 S14:W15">
    <cfRule type="cellIs" dxfId="45" priority="10" operator="notEqual">
      <formula>0</formula>
    </cfRule>
    <cfRule type="cellIs" priority="11" operator="notEqual">
      <formula>0</formula>
    </cfRule>
  </conditionalFormatting>
  <conditionalFormatting sqref="P25:T25">
    <cfRule type="cellIs" dxfId="44"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sheetPr>
    <tabColor rgb="FF7030A0"/>
  </sheetPr>
  <dimension ref="C1:AN51"/>
  <sheetViews>
    <sheetView workbookViewId="0">
      <selection activeCell="M38" sqref="M38"/>
    </sheetView>
  </sheetViews>
  <sheetFormatPr defaultRowHeight="15"/>
  <cols>
    <col min="1" max="30" width="2" customWidth="1"/>
    <col min="31" max="31" width="2.44140625" customWidth="1"/>
    <col min="32" max="112" width="2" customWidth="1"/>
  </cols>
  <sheetData>
    <row r="1" spans="3:40" ht="30.75" customHeight="1">
      <c r="C1" s="170">
        <f>Dati!T17</f>
        <v>2015</v>
      </c>
      <c r="D1" s="171"/>
      <c r="E1" s="171"/>
      <c r="F1" s="171"/>
      <c r="G1" s="171"/>
      <c r="H1" s="171"/>
      <c r="I1" s="171"/>
      <c r="J1" s="171"/>
      <c r="K1" s="172"/>
      <c r="L1" s="171" t="s">
        <v>19</v>
      </c>
      <c r="M1" s="171"/>
      <c r="N1" s="171"/>
      <c r="O1" s="171"/>
      <c r="P1" s="171"/>
      <c r="Q1" s="171"/>
      <c r="R1" s="171"/>
      <c r="S1" s="171"/>
      <c r="T1" s="171"/>
      <c r="U1" s="171"/>
      <c r="V1" s="171"/>
      <c r="W1" s="171"/>
      <c r="X1" s="171"/>
      <c r="Y1" s="171"/>
      <c r="Z1" s="171"/>
      <c r="AA1" s="171"/>
      <c r="AB1" s="171"/>
      <c r="AC1" s="171"/>
      <c r="AD1" s="171"/>
      <c r="AE1" s="171"/>
      <c r="AF1" s="170">
        <f>Dati!T16</f>
        <v>2016</v>
      </c>
      <c r="AG1" s="171"/>
      <c r="AH1" s="171"/>
      <c r="AI1" s="171"/>
      <c r="AJ1" s="171"/>
      <c r="AK1" s="171"/>
      <c r="AL1" s="171"/>
      <c r="AM1" s="171"/>
      <c r="AN1" s="172"/>
    </row>
    <row r="2" spans="3:40" ht="24">
      <c r="C2" s="469" t="s">
        <v>177</v>
      </c>
      <c r="D2" s="470"/>
      <c r="E2" s="470"/>
      <c r="F2" s="470"/>
      <c r="G2" s="470"/>
      <c r="H2" s="470"/>
      <c r="I2" s="470"/>
      <c r="J2" s="470"/>
      <c r="K2" s="470"/>
      <c r="L2" s="470"/>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2"/>
    </row>
    <row r="3" spans="3:40" ht="30">
      <c r="C3" s="473" t="s">
        <v>179</v>
      </c>
      <c r="D3" s="474"/>
      <c r="E3" s="474"/>
      <c r="F3" s="474"/>
      <c r="G3" s="474"/>
      <c r="H3" s="474"/>
      <c r="I3" s="474"/>
      <c r="J3" s="68"/>
      <c r="K3" s="68"/>
      <c r="L3" s="68"/>
      <c r="M3" s="68"/>
      <c r="N3" s="68"/>
      <c r="O3" s="68"/>
      <c r="P3" s="68"/>
      <c r="Q3" s="68"/>
      <c r="R3" s="68"/>
      <c r="S3" s="68"/>
      <c r="T3" s="68"/>
      <c r="U3" s="68"/>
      <c r="V3" s="68"/>
      <c r="W3" s="68"/>
      <c r="X3" s="68"/>
      <c r="Y3" s="68"/>
      <c r="Z3" s="68"/>
      <c r="AA3" s="68"/>
      <c r="AB3" s="69"/>
      <c r="AC3" s="475">
        <f>ROUND(AE25+AE36,2)</f>
        <v>0</v>
      </c>
      <c r="AD3" s="475"/>
      <c r="AE3" s="475"/>
      <c r="AF3" s="475"/>
      <c r="AG3" s="475"/>
      <c r="AH3" s="475"/>
      <c r="AI3" s="475"/>
      <c r="AJ3" s="475"/>
      <c r="AK3" s="475"/>
      <c r="AL3" s="475"/>
      <c r="AM3" s="475"/>
      <c r="AN3" s="475"/>
    </row>
    <row r="4" spans="3:40" ht="19.5">
      <c r="C4" s="13">
        <v>2</v>
      </c>
      <c r="D4" s="476" t="s">
        <v>178</v>
      </c>
      <c r="E4" s="68"/>
      <c r="F4" s="68"/>
      <c r="G4" s="68"/>
      <c r="H4" s="68"/>
      <c r="I4" s="68"/>
      <c r="J4" s="68"/>
      <c r="K4" s="68"/>
      <c r="L4" s="68"/>
      <c r="M4" s="68"/>
      <c r="N4" s="68"/>
      <c r="O4" s="68"/>
      <c r="P4" s="68"/>
      <c r="Q4" s="68"/>
      <c r="R4" s="68"/>
      <c r="S4" s="68"/>
      <c r="T4" s="68"/>
      <c r="U4" s="68"/>
      <c r="V4" s="68"/>
      <c r="W4" s="68"/>
      <c r="X4" s="68"/>
      <c r="Y4" s="68"/>
      <c r="Z4" s="68"/>
      <c r="AA4" s="68"/>
      <c r="AB4" s="68"/>
      <c r="AC4" s="68"/>
      <c r="AD4" s="69"/>
      <c r="AE4" s="477">
        <f>ROUND(Z5+Z6,2)</f>
        <v>0</v>
      </c>
      <c r="AF4" s="478"/>
      <c r="AG4" s="478"/>
      <c r="AH4" s="478"/>
      <c r="AI4" s="478"/>
      <c r="AJ4" s="478"/>
      <c r="AK4" s="478"/>
      <c r="AL4" s="478"/>
      <c r="AM4" s="478"/>
      <c r="AN4" s="479"/>
    </row>
    <row r="5" spans="3:40" ht="16.5">
      <c r="D5" s="476" t="s">
        <v>183</v>
      </c>
      <c r="E5" s="464"/>
      <c r="F5" s="464"/>
      <c r="G5" s="464"/>
      <c r="H5" s="464"/>
      <c r="I5" s="464"/>
      <c r="J5" s="464"/>
      <c r="K5" s="464"/>
      <c r="L5" s="464"/>
      <c r="M5" s="464"/>
      <c r="N5" s="464"/>
      <c r="O5" s="464"/>
      <c r="P5" s="464"/>
      <c r="Q5" s="464"/>
      <c r="R5" s="464"/>
      <c r="S5" s="464"/>
      <c r="T5" s="464"/>
      <c r="U5" s="464"/>
      <c r="V5" s="464"/>
      <c r="W5" s="464"/>
      <c r="X5" s="464"/>
      <c r="Y5" s="465"/>
      <c r="Z5" s="466">
        <v>0</v>
      </c>
      <c r="AA5" s="466"/>
      <c r="AB5" s="466"/>
      <c r="AC5" s="466"/>
      <c r="AD5" s="466"/>
      <c r="AE5" s="480"/>
      <c r="AF5" s="297"/>
      <c r="AG5" s="297"/>
      <c r="AH5" s="297"/>
      <c r="AI5" s="297"/>
      <c r="AJ5" s="297"/>
      <c r="AK5" s="297"/>
      <c r="AL5" s="297"/>
      <c r="AM5" s="297"/>
      <c r="AN5" s="481"/>
    </row>
    <row r="6" spans="3:40" ht="16.5">
      <c r="D6" s="467" t="s">
        <v>184</v>
      </c>
      <c r="E6" s="468"/>
      <c r="F6" s="468"/>
      <c r="G6" s="468"/>
      <c r="H6" s="468"/>
      <c r="I6" s="468"/>
      <c r="J6" s="468"/>
      <c r="K6" s="468"/>
      <c r="L6" s="468"/>
      <c r="M6" s="468"/>
      <c r="N6" s="468"/>
      <c r="O6" s="468"/>
      <c r="P6" s="468"/>
      <c r="Q6" s="468"/>
      <c r="R6" s="468"/>
      <c r="S6" s="468"/>
      <c r="T6" s="468"/>
      <c r="U6" s="468"/>
      <c r="V6" s="468"/>
      <c r="W6" s="464"/>
      <c r="X6" s="464"/>
      <c r="Y6" s="465"/>
      <c r="Z6" s="466">
        <v>0</v>
      </c>
      <c r="AA6" s="466"/>
      <c r="AB6" s="466"/>
      <c r="AC6" s="466"/>
      <c r="AD6" s="466"/>
      <c r="AE6" s="482"/>
      <c r="AF6" s="483"/>
      <c r="AG6" s="483"/>
      <c r="AH6" s="483"/>
      <c r="AI6" s="483"/>
      <c r="AJ6" s="483"/>
      <c r="AK6" s="483"/>
      <c r="AL6" s="483"/>
      <c r="AM6" s="483"/>
      <c r="AN6" s="484"/>
    </row>
    <row r="7" spans="3:40" ht="20.100000000000001" customHeight="1">
      <c r="C7" s="463" t="s">
        <v>180</v>
      </c>
      <c r="D7" s="464"/>
      <c r="E7" s="464"/>
      <c r="F7" s="464"/>
      <c r="G7" s="464"/>
      <c r="H7" s="464"/>
      <c r="I7" s="464"/>
      <c r="J7" s="464"/>
      <c r="K7" s="464"/>
      <c r="L7" s="464"/>
      <c r="M7" s="464"/>
      <c r="N7" s="464"/>
      <c r="O7" s="464"/>
      <c r="P7" s="464"/>
      <c r="Q7" s="464"/>
      <c r="R7" s="464"/>
      <c r="S7" s="464"/>
      <c r="T7" s="464"/>
      <c r="U7" s="464"/>
      <c r="V7" s="465"/>
      <c r="W7" s="462">
        <v>0</v>
      </c>
      <c r="X7" s="462"/>
      <c r="Y7" s="462"/>
      <c r="Z7" s="459">
        <v>0</v>
      </c>
      <c r="AA7" s="459"/>
      <c r="AB7" s="459"/>
      <c r="AC7" s="459"/>
      <c r="AD7" s="459"/>
      <c r="AE7" s="184">
        <f t="shared" ref="AE7:AE10" si="0">ROUND(W7*Z7,2)</f>
        <v>0</v>
      </c>
      <c r="AF7" s="185"/>
      <c r="AG7" s="185"/>
      <c r="AH7" s="185"/>
      <c r="AI7" s="185"/>
      <c r="AJ7" s="185"/>
      <c r="AK7" s="185"/>
      <c r="AL7" s="185"/>
      <c r="AM7" s="185"/>
      <c r="AN7" s="186"/>
    </row>
    <row r="8" spans="3:40" ht="20.100000000000001" customHeight="1">
      <c r="C8" s="461" t="s">
        <v>60</v>
      </c>
      <c r="D8" s="276"/>
      <c r="E8" s="276"/>
      <c r="F8" s="276"/>
      <c r="G8" s="276"/>
      <c r="H8" s="276"/>
      <c r="I8" s="276"/>
      <c r="J8" s="276"/>
      <c r="K8" s="276"/>
      <c r="L8" s="276"/>
      <c r="M8" s="276"/>
      <c r="N8" s="276"/>
      <c r="O8" s="276"/>
      <c r="P8" s="276"/>
      <c r="Q8" s="276"/>
      <c r="R8" s="276"/>
      <c r="S8" s="276"/>
      <c r="T8" s="276"/>
      <c r="U8" s="276"/>
      <c r="V8" s="276"/>
      <c r="W8" s="462">
        <v>0</v>
      </c>
      <c r="X8" s="462"/>
      <c r="Y8" s="462"/>
      <c r="Z8" s="459">
        <v>0</v>
      </c>
      <c r="AA8" s="459"/>
      <c r="AB8" s="459"/>
      <c r="AC8" s="459"/>
      <c r="AD8" s="459"/>
      <c r="AE8" s="460">
        <f t="shared" si="0"/>
        <v>0</v>
      </c>
      <c r="AF8" s="460"/>
      <c r="AG8" s="460"/>
      <c r="AH8" s="460"/>
      <c r="AI8" s="460"/>
      <c r="AJ8" s="460"/>
      <c r="AK8" s="460"/>
      <c r="AL8" s="460"/>
      <c r="AM8" s="460"/>
      <c r="AN8" s="460"/>
    </row>
    <row r="9" spans="3:40" ht="20.100000000000001" customHeight="1">
      <c r="C9" s="461" t="s">
        <v>60</v>
      </c>
      <c r="D9" s="276"/>
      <c r="E9" s="276"/>
      <c r="F9" s="276"/>
      <c r="G9" s="276"/>
      <c r="H9" s="276"/>
      <c r="I9" s="276"/>
      <c r="J9" s="276"/>
      <c r="K9" s="276"/>
      <c r="L9" s="276"/>
      <c r="M9" s="276"/>
      <c r="N9" s="276"/>
      <c r="O9" s="276"/>
      <c r="P9" s="276"/>
      <c r="Q9" s="276"/>
      <c r="R9" s="276"/>
      <c r="S9" s="276"/>
      <c r="T9" s="276"/>
      <c r="U9" s="276"/>
      <c r="V9" s="276"/>
      <c r="W9" s="462">
        <v>0</v>
      </c>
      <c r="X9" s="462"/>
      <c r="Y9" s="462"/>
      <c r="Z9" s="459">
        <v>0</v>
      </c>
      <c r="AA9" s="459"/>
      <c r="AB9" s="459"/>
      <c r="AC9" s="459"/>
      <c r="AD9" s="459"/>
      <c r="AE9" s="460">
        <f t="shared" si="0"/>
        <v>0</v>
      </c>
      <c r="AF9" s="460"/>
      <c r="AG9" s="460"/>
      <c r="AH9" s="460"/>
      <c r="AI9" s="460"/>
      <c r="AJ9" s="460"/>
      <c r="AK9" s="460"/>
      <c r="AL9" s="460"/>
      <c r="AM9" s="460"/>
      <c r="AN9" s="460"/>
    </row>
    <row r="10" spans="3:40" ht="20.100000000000001" customHeight="1">
      <c r="C10" s="461" t="s">
        <v>60</v>
      </c>
      <c r="D10" s="276"/>
      <c r="E10" s="276"/>
      <c r="F10" s="276"/>
      <c r="G10" s="276"/>
      <c r="H10" s="276"/>
      <c r="I10" s="276"/>
      <c r="J10" s="276"/>
      <c r="K10" s="276"/>
      <c r="L10" s="276"/>
      <c r="M10" s="276"/>
      <c r="N10" s="276"/>
      <c r="O10" s="276"/>
      <c r="P10" s="276"/>
      <c r="Q10" s="276"/>
      <c r="R10" s="276"/>
      <c r="S10" s="276"/>
      <c r="T10" s="276"/>
      <c r="U10" s="276"/>
      <c r="V10" s="276"/>
      <c r="W10" s="462">
        <v>0</v>
      </c>
      <c r="X10" s="462"/>
      <c r="Y10" s="462"/>
      <c r="Z10" s="459">
        <v>0</v>
      </c>
      <c r="AA10" s="459"/>
      <c r="AB10" s="459"/>
      <c r="AC10" s="459"/>
      <c r="AD10" s="459"/>
      <c r="AE10" s="460">
        <f t="shared" si="0"/>
        <v>0</v>
      </c>
      <c r="AF10" s="460"/>
      <c r="AG10" s="460"/>
      <c r="AH10" s="460"/>
      <c r="AI10" s="460"/>
      <c r="AJ10" s="460"/>
      <c r="AK10" s="460"/>
      <c r="AL10" s="460"/>
      <c r="AM10" s="460"/>
      <c r="AN10" s="460"/>
    </row>
    <row r="11" spans="3:40" ht="20.100000000000001" customHeight="1">
      <c r="C11" s="461" t="s">
        <v>60</v>
      </c>
      <c r="D11" s="276"/>
      <c r="E11" s="276"/>
      <c r="F11" s="276"/>
      <c r="G11" s="276"/>
      <c r="H11" s="276"/>
      <c r="I11" s="276"/>
      <c r="J11" s="276"/>
      <c r="K11" s="276"/>
      <c r="L11" s="276"/>
      <c r="M11" s="276"/>
      <c r="N11" s="276"/>
      <c r="O11" s="276"/>
      <c r="P11" s="276"/>
      <c r="Q11" s="276"/>
      <c r="R11" s="276"/>
      <c r="S11" s="276"/>
      <c r="T11" s="276"/>
      <c r="U11" s="276"/>
      <c r="V11" s="276"/>
      <c r="W11" s="462">
        <v>0</v>
      </c>
      <c r="X11" s="462"/>
      <c r="Y11" s="462"/>
      <c r="Z11" s="459">
        <v>0</v>
      </c>
      <c r="AA11" s="459"/>
      <c r="AB11" s="459"/>
      <c r="AC11" s="459"/>
      <c r="AD11" s="459"/>
      <c r="AE11" s="460">
        <f t="shared" ref="AE11:AE20" si="1">ROUND(W11*Z11,2)</f>
        <v>0</v>
      </c>
      <c r="AF11" s="460"/>
      <c r="AG11" s="460"/>
      <c r="AH11" s="460"/>
      <c r="AI11" s="460"/>
      <c r="AJ11" s="460"/>
      <c r="AK11" s="460"/>
      <c r="AL11" s="460"/>
      <c r="AM11" s="460"/>
      <c r="AN11" s="460"/>
    </row>
    <row r="12" spans="3:40" ht="20.100000000000001" customHeight="1">
      <c r="C12" s="461" t="s">
        <v>60</v>
      </c>
      <c r="D12" s="276"/>
      <c r="E12" s="276"/>
      <c r="F12" s="276"/>
      <c r="G12" s="276"/>
      <c r="H12" s="276"/>
      <c r="I12" s="276"/>
      <c r="J12" s="276"/>
      <c r="K12" s="276"/>
      <c r="L12" s="276"/>
      <c r="M12" s="276"/>
      <c r="N12" s="276"/>
      <c r="O12" s="276"/>
      <c r="P12" s="276"/>
      <c r="Q12" s="276"/>
      <c r="R12" s="276"/>
      <c r="S12" s="276"/>
      <c r="T12" s="276"/>
      <c r="U12" s="276"/>
      <c r="V12" s="276"/>
      <c r="W12" s="462">
        <v>0</v>
      </c>
      <c r="X12" s="462"/>
      <c r="Y12" s="462"/>
      <c r="Z12" s="459">
        <v>0</v>
      </c>
      <c r="AA12" s="459"/>
      <c r="AB12" s="459"/>
      <c r="AC12" s="459"/>
      <c r="AD12" s="459"/>
      <c r="AE12" s="460">
        <f t="shared" si="1"/>
        <v>0</v>
      </c>
      <c r="AF12" s="460"/>
      <c r="AG12" s="460"/>
      <c r="AH12" s="460"/>
      <c r="AI12" s="460"/>
      <c r="AJ12" s="460"/>
      <c r="AK12" s="460"/>
      <c r="AL12" s="460"/>
      <c r="AM12" s="460"/>
      <c r="AN12" s="460"/>
    </row>
    <row r="13" spans="3:40" ht="20.100000000000001" customHeight="1">
      <c r="C13" s="461" t="s">
        <v>60</v>
      </c>
      <c r="D13" s="276"/>
      <c r="E13" s="276"/>
      <c r="F13" s="276"/>
      <c r="G13" s="276"/>
      <c r="H13" s="276"/>
      <c r="I13" s="276"/>
      <c r="J13" s="276"/>
      <c r="K13" s="276"/>
      <c r="L13" s="276"/>
      <c r="M13" s="276"/>
      <c r="N13" s="276"/>
      <c r="O13" s="276"/>
      <c r="P13" s="276"/>
      <c r="Q13" s="276"/>
      <c r="R13" s="276"/>
      <c r="S13" s="276"/>
      <c r="T13" s="276"/>
      <c r="U13" s="276"/>
      <c r="V13" s="276"/>
      <c r="W13" s="462">
        <v>0</v>
      </c>
      <c r="X13" s="462"/>
      <c r="Y13" s="462"/>
      <c r="Z13" s="459">
        <v>0</v>
      </c>
      <c r="AA13" s="459"/>
      <c r="AB13" s="459"/>
      <c r="AC13" s="459"/>
      <c r="AD13" s="459"/>
      <c r="AE13" s="460">
        <f t="shared" si="1"/>
        <v>0</v>
      </c>
      <c r="AF13" s="460"/>
      <c r="AG13" s="460"/>
      <c r="AH13" s="460"/>
      <c r="AI13" s="460"/>
      <c r="AJ13" s="460"/>
      <c r="AK13" s="460"/>
      <c r="AL13" s="460"/>
      <c r="AM13" s="460"/>
      <c r="AN13" s="460"/>
    </row>
    <row r="14" spans="3:40" ht="20.100000000000001" customHeight="1">
      <c r="C14" s="461" t="s">
        <v>60</v>
      </c>
      <c r="D14" s="276"/>
      <c r="E14" s="276"/>
      <c r="F14" s="276"/>
      <c r="G14" s="276"/>
      <c r="H14" s="276"/>
      <c r="I14" s="276"/>
      <c r="J14" s="276"/>
      <c r="K14" s="276"/>
      <c r="L14" s="276"/>
      <c r="M14" s="276"/>
      <c r="N14" s="276"/>
      <c r="O14" s="276"/>
      <c r="P14" s="276"/>
      <c r="Q14" s="276"/>
      <c r="R14" s="276"/>
      <c r="S14" s="276"/>
      <c r="T14" s="276"/>
      <c r="U14" s="276"/>
      <c r="V14" s="276"/>
      <c r="W14" s="462">
        <v>0</v>
      </c>
      <c r="X14" s="462"/>
      <c r="Y14" s="462"/>
      <c r="Z14" s="459">
        <v>0</v>
      </c>
      <c r="AA14" s="459"/>
      <c r="AB14" s="459"/>
      <c r="AC14" s="459"/>
      <c r="AD14" s="459"/>
      <c r="AE14" s="460">
        <f t="shared" si="1"/>
        <v>0</v>
      </c>
      <c r="AF14" s="460"/>
      <c r="AG14" s="460"/>
      <c r="AH14" s="460"/>
      <c r="AI14" s="460"/>
      <c r="AJ14" s="460"/>
      <c r="AK14" s="460"/>
      <c r="AL14" s="460"/>
      <c r="AM14" s="460"/>
      <c r="AN14" s="460"/>
    </row>
    <row r="15" spans="3:40" ht="20.100000000000001" customHeight="1">
      <c r="C15" s="461" t="s">
        <v>60</v>
      </c>
      <c r="D15" s="276"/>
      <c r="E15" s="276"/>
      <c r="F15" s="276"/>
      <c r="G15" s="276"/>
      <c r="H15" s="276"/>
      <c r="I15" s="276"/>
      <c r="J15" s="276"/>
      <c r="K15" s="276"/>
      <c r="L15" s="276"/>
      <c r="M15" s="276"/>
      <c r="N15" s="276"/>
      <c r="O15" s="276"/>
      <c r="P15" s="276"/>
      <c r="Q15" s="276"/>
      <c r="R15" s="276"/>
      <c r="S15" s="276"/>
      <c r="T15" s="276"/>
      <c r="U15" s="276"/>
      <c r="V15" s="276"/>
      <c r="W15" s="462">
        <v>0</v>
      </c>
      <c r="X15" s="462"/>
      <c r="Y15" s="462"/>
      <c r="Z15" s="459">
        <v>0</v>
      </c>
      <c r="AA15" s="459"/>
      <c r="AB15" s="459"/>
      <c r="AC15" s="459"/>
      <c r="AD15" s="459"/>
      <c r="AE15" s="460">
        <f t="shared" si="1"/>
        <v>0</v>
      </c>
      <c r="AF15" s="460"/>
      <c r="AG15" s="460"/>
      <c r="AH15" s="460"/>
      <c r="AI15" s="460"/>
      <c r="AJ15" s="460"/>
      <c r="AK15" s="460"/>
      <c r="AL15" s="460"/>
      <c r="AM15" s="460"/>
      <c r="AN15" s="460"/>
    </row>
    <row r="16" spans="3:40" ht="20.100000000000001" customHeight="1">
      <c r="C16" s="461" t="s">
        <v>60</v>
      </c>
      <c r="D16" s="276"/>
      <c r="E16" s="276"/>
      <c r="F16" s="276"/>
      <c r="G16" s="276"/>
      <c r="H16" s="276"/>
      <c r="I16" s="276"/>
      <c r="J16" s="276"/>
      <c r="K16" s="276"/>
      <c r="L16" s="276"/>
      <c r="M16" s="276"/>
      <c r="N16" s="276"/>
      <c r="O16" s="276"/>
      <c r="P16" s="276"/>
      <c r="Q16" s="276"/>
      <c r="R16" s="276"/>
      <c r="S16" s="276"/>
      <c r="T16" s="276"/>
      <c r="U16" s="276"/>
      <c r="V16" s="276"/>
      <c r="W16" s="462">
        <v>0</v>
      </c>
      <c r="X16" s="462"/>
      <c r="Y16" s="462"/>
      <c r="Z16" s="459">
        <v>0</v>
      </c>
      <c r="AA16" s="459"/>
      <c r="AB16" s="459"/>
      <c r="AC16" s="459"/>
      <c r="AD16" s="459"/>
      <c r="AE16" s="460">
        <f t="shared" si="1"/>
        <v>0</v>
      </c>
      <c r="AF16" s="460"/>
      <c r="AG16" s="460"/>
      <c r="AH16" s="460"/>
      <c r="AI16" s="460"/>
      <c r="AJ16" s="460"/>
      <c r="AK16" s="460"/>
      <c r="AL16" s="460"/>
      <c r="AM16" s="460"/>
      <c r="AN16" s="460"/>
    </row>
    <row r="17" spans="3:40" ht="20.100000000000001" customHeight="1">
      <c r="C17" s="461" t="s">
        <v>60</v>
      </c>
      <c r="D17" s="276"/>
      <c r="E17" s="276"/>
      <c r="F17" s="276"/>
      <c r="G17" s="276"/>
      <c r="H17" s="276"/>
      <c r="I17" s="276"/>
      <c r="J17" s="276"/>
      <c r="K17" s="276"/>
      <c r="L17" s="276"/>
      <c r="M17" s="276"/>
      <c r="N17" s="276"/>
      <c r="O17" s="276"/>
      <c r="P17" s="276"/>
      <c r="Q17" s="276"/>
      <c r="R17" s="276"/>
      <c r="S17" s="276"/>
      <c r="T17" s="276"/>
      <c r="U17" s="276"/>
      <c r="V17" s="276"/>
      <c r="W17" s="462">
        <v>0</v>
      </c>
      <c r="X17" s="462"/>
      <c r="Y17" s="462"/>
      <c r="Z17" s="459">
        <v>0</v>
      </c>
      <c r="AA17" s="459"/>
      <c r="AB17" s="459"/>
      <c r="AC17" s="459"/>
      <c r="AD17" s="459"/>
      <c r="AE17" s="460">
        <f t="shared" si="1"/>
        <v>0</v>
      </c>
      <c r="AF17" s="460"/>
      <c r="AG17" s="460"/>
      <c r="AH17" s="460"/>
      <c r="AI17" s="460"/>
      <c r="AJ17" s="460"/>
      <c r="AK17" s="460"/>
      <c r="AL17" s="460"/>
      <c r="AM17" s="460"/>
      <c r="AN17" s="460"/>
    </row>
    <row r="18" spans="3:40" ht="20.100000000000001" customHeight="1">
      <c r="C18" s="461" t="s">
        <v>60</v>
      </c>
      <c r="D18" s="276"/>
      <c r="E18" s="276"/>
      <c r="F18" s="276"/>
      <c r="G18" s="276"/>
      <c r="H18" s="276"/>
      <c r="I18" s="276"/>
      <c r="J18" s="276"/>
      <c r="K18" s="276"/>
      <c r="L18" s="276"/>
      <c r="M18" s="276"/>
      <c r="N18" s="276"/>
      <c r="O18" s="276"/>
      <c r="P18" s="276"/>
      <c r="Q18" s="276"/>
      <c r="R18" s="276"/>
      <c r="S18" s="276"/>
      <c r="T18" s="276"/>
      <c r="U18" s="276"/>
      <c r="V18" s="276"/>
      <c r="W18" s="462">
        <v>0</v>
      </c>
      <c r="X18" s="462"/>
      <c r="Y18" s="462"/>
      <c r="Z18" s="459">
        <v>0</v>
      </c>
      <c r="AA18" s="459"/>
      <c r="AB18" s="459"/>
      <c r="AC18" s="459"/>
      <c r="AD18" s="459"/>
      <c r="AE18" s="460">
        <f t="shared" si="1"/>
        <v>0</v>
      </c>
      <c r="AF18" s="460"/>
      <c r="AG18" s="460"/>
      <c r="AH18" s="460"/>
      <c r="AI18" s="460"/>
      <c r="AJ18" s="460"/>
      <c r="AK18" s="460"/>
      <c r="AL18" s="460"/>
      <c r="AM18" s="460"/>
      <c r="AN18" s="460"/>
    </row>
    <row r="19" spans="3:40" ht="20.100000000000001" customHeight="1">
      <c r="C19" s="461" t="s">
        <v>60</v>
      </c>
      <c r="D19" s="276"/>
      <c r="E19" s="276"/>
      <c r="F19" s="276"/>
      <c r="G19" s="276"/>
      <c r="H19" s="276"/>
      <c r="I19" s="276"/>
      <c r="J19" s="276"/>
      <c r="K19" s="276"/>
      <c r="L19" s="276"/>
      <c r="M19" s="276"/>
      <c r="N19" s="276"/>
      <c r="O19" s="276"/>
      <c r="P19" s="276"/>
      <c r="Q19" s="276"/>
      <c r="R19" s="276"/>
      <c r="S19" s="276"/>
      <c r="T19" s="276"/>
      <c r="U19" s="276"/>
      <c r="V19" s="276"/>
      <c r="W19" s="462">
        <v>0</v>
      </c>
      <c r="X19" s="462"/>
      <c r="Y19" s="462"/>
      <c r="Z19" s="459">
        <v>0</v>
      </c>
      <c r="AA19" s="459"/>
      <c r="AB19" s="459"/>
      <c r="AC19" s="459"/>
      <c r="AD19" s="459"/>
      <c r="AE19" s="460">
        <f t="shared" si="1"/>
        <v>0</v>
      </c>
      <c r="AF19" s="460"/>
      <c r="AG19" s="460"/>
      <c r="AH19" s="460"/>
      <c r="AI19" s="460"/>
      <c r="AJ19" s="460"/>
      <c r="AK19" s="460"/>
      <c r="AL19" s="460"/>
      <c r="AM19" s="460"/>
      <c r="AN19" s="460"/>
    </row>
    <row r="20" spans="3:40" ht="20.100000000000001" customHeight="1">
      <c r="C20" s="461" t="s">
        <v>60</v>
      </c>
      <c r="D20" s="276"/>
      <c r="E20" s="276"/>
      <c r="F20" s="276"/>
      <c r="G20" s="276"/>
      <c r="H20" s="276"/>
      <c r="I20" s="276"/>
      <c r="J20" s="276"/>
      <c r="K20" s="276"/>
      <c r="L20" s="276"/>
      <c r="M20" s="276"/>
      <c r="N20" s="276"/>
      <c r="O20" s="276"/>
      <c r="P20" s="276"/>
      <c r="Q20" s="276"/>
      <c r="R20" s="276"/>
      <c r="S20" s="276"/>
      <c r="T20" s="276"/>
      <c r="U20" s="276"/>
      <c r="V20" s="276"/>
      <c r="W20" s="462">
        <v>0</v>
      </c>
      <c r="X20" s="462"/>
      <c r="Y20" s="462"/>
      <c r="Z20" s="459">
        <v>0</v>
      </c>
      <c r="AA20" s="459"/>
      <c r="AB20" s="459"/>
      <c r="AC20" s="459"/>
      <c r="AD20" s="459"/>
      <c r="AE20" s="460">
        <f t="shared" si="1"/>
        <v>0</v>
      </c>
      <c r="AF20" s="460"/>
      <c r="AG20" s="460"/>
      <c r="AH20" s="460"/>
      <c r="AI20" s="460"/>
      <c r="AJ20" s="460"/>
      <c r="AK20" s="460"/>
      <c r="AL20" s="460"/>
      <c r="AM20" s="460"/>
      <c r="AN20" s="460"/>
    </row>
    <row r="21" spans="3:40" ht="20.100000000000001" customHeight="1">
      <c r="C21" s="461" t="s">
        <v>60</v>
      </c>
      <c r="D21" s="276"/>
      <c r="E21" s="276"/>
      <c r="F21" s="276"/>
      <c r="G21" s="276"/>
      <c r="H21" s="276"/>
      <c r="I21" s="276"/>
      <c r="J21" s="276"/>
      <c r="K21" s="276"/>
      <c r="L21" s="276"/>
      <c r="M21" s="276"/>
      <c r="N21" s="276"/>
      <c r="O21" s="276"/>
      <c r="P21" s="276"/>
      <c r="Q21" s="276"/>
      <c r="R21" s="276"/>
      <c r="S21" s="276"/>
      <c r="T21" s="276"/>
      <c r="U21" s="276"/>
      <c r="V21" s="276"/>
      <c r="W21" s="462">
        <v>0</v>
      </c>
      <c r="X21" s="462"/>
      <c r="Y21" s="462"/>
      <c r="Z21" s="459">
        <v>0</v>
      </c>
      <c r="AA21" s="459"/>
      <c r="AB21" s="459"/>
      <c r="AC21" s="459"/>
      <c r="AD21" s="459"/>
      <c r="AE21" s="460">
        <f t="shared" ref="AE21:AE24" si="2">ROUND(W21*Z21,2)</f>
        <v>0</v>
      </c>
      <c r="AF21" s="460"/>
      <c r="AG21" s="460"/>
      <c r="AH21" s="460"/>
      <c r="AI21" s="460"/>
      <c r="AJ21" s="460"/>
      <c r="AK21" s="460"/>
      <c r="AL21" s="460"/>
      <c r="AM21" s="460"/>
      <c r="AN21" s="460"/>
    </row>
    <row r="22" spans="3:40" ht="20.100000000000001" customHeight="1">
      <c r="C22" s="461" t="s">
        <v>60</v>
      </c>
      <c r="D22" s="276"/>
      <c r="E22" s="276"/>
      <c r="F22" s="276"/>
      <c r="G22" s="276"/>
      <c r="H22" s="276"/>
      <c r="I22" s="276"/>
      <c r="J22" s="276"/>
      <c r="K22" s="276"/>
      <c r="L22" s="276"/>
      <c r="M22" s="276"/>
      <c r="N22" s="276"/>
      <c r="O22" s="276"/>
      <c r="P22" s="276"/>
      <c r="Q22" s="276"/>
      <c r="R22" s="276"/>
      <c r="S22" s="276"/>
      <c r="T22" s="276"/>
      <c r="U22" s="276"/>
      <c r="V22" s="276"/>
      <c r="W22" s="462">
        <v>0</v>
      </c>
      <c r="X22" s="462"/>
      <c r="Y22" s="462"/>
      <c r="Z22" s="459">
        <v>0</v>
      </c>
      <c r="AA22" s="459"/>
      <c r="AB22" s="459"/>
      <c r="AC22" s="459"/>
      <c r="AD22" s="459"/>
      <c r="AE22" s="460">
        <f t="shared" si="2"/>
        <v>0</v>
      </c>
      <c r="AF22" s="460"/>
      <c r="AG22" s="460"/>
      <c r="AH22" s="460"/>
      <c r="AI22" s="460"/>
      <c r="AJ22" s="460"/>
      <c r="AK22" s="460"/>
      <c r="AL22" s="460"/>
      <c r="AM22" s="460"/>
      <c r="AN22" s="460"/>
    </row>
    <row r="23" spans="3:40" ht="20.100000000000001" customHeight="1">
      <c r="C23" s="461" t="s">
        <v>60</v>
      </c>
      <c r="D23" s="276"/>
      <c r="E23" s="276"/>
      <c r="F23" s="276"/>
      <c r="G23" s="276"/>
      <c r="H23" s="276"/>
      <c r="I23" s="276"/>
      <c r="J23" s="276"/>
      <c r="K23" s="276"/>
      <c r="L23" s="276"/>
      <c r="M23" s="276"/>
      <c r="N23" s="276"/>
      <c r="O23" s="276"/>
      <c r="P23" s="276"/>
      <c r="Q23" s="276"/>
      <c r="R23" s="276"/>
      <c r="S23" s="276"/>
      <c r="T23" s="276"/>
      <c r="U23" s="276"/>
      <c r="V23" s="276"/>
      <c r="W23" s="462">
        <v>0</v>
      </c>
      <c r="X23" s="462"/>
      <c r="Y23" s="462"/>
      <c r="Z23" s="459">
        <v>0</v>
      </c>
      <c r="AA23" s="459"/>
      <c r="AB23" s="459"/>
      <c r="AC23" s="459"/>
      <c r="AD23" s="459"/>
      <c r="AE23" s="460">
        <f t="shared" si="2"/>
        <v>0</v>
      </c>
      <c r="AF23" s="460"/>
      <c r="AG23" s="460"/>
      <c r="AH23" s="460"/>
      <c r="AI23" s="460"/>
      <c r="AJ23" s="460"/>
      <c r="AK23" s="460"/>
      <c r="AL23" s="460"/>
      <c r="AM23" s="460"/>
      <c r="AN23" s="460"/>
    </row>
    <row r="24" spans="3:40" ht="20.100000000000001" customHeight="1">
      <c r="C24" s="461" t="s">
        <v>60</v>
      </c>
      <c r="D24" s="276"/>
      <c r="E24" s="276"/>
      <c r="F24" s="276"/>
      <c r="G24" s="276"/>
      <c r="H24" s="276"/>
      <c r="I24" s="276"/>
      <c r="J24" s="276"/>
      <c r="K24" s="276"/>
      <c r="L24" s="276"/>
      <c r="M24" s="276"/>
      <c r="N24" s="276"/>
      <c r="O24" s="276"/>
      <c r="P24" s="276"/>
      <c r="Q24" s="276"/>
      <c r="R24" s="276"/>
      <c r="S24" s="276"/>
      <c r="T24" s="276"/>
      <c r="U24" s="276"/>
      <c r="V24" s="276"/>
      <c r="W24" s="462">
        <v>0</v>
      </c>
      <c r="X24" s="462"/>
      <c r="Y24" s="462"/>
      <c r="Z24" s="459">
        <v>0</v>
      </c>
      <c r="AA24" s="459"/>
      <c r="AB24" s="459"/>
      <c r="AC24" s="459"/>
      <c r="AD24" s="459"/>
      <c r="AE24" s="460">
        <f t="shared" si="2"/>
        <v>0</v>
      </c>
      <c r="AF24" s="460"/>
      <c r="AG24" s="460"/>
      <c r="AH24" s="460"/>
      <c r="AI24" s="460"/>
      <c r="AJ24" s="460"/>
      <c r="AK24" s="460"/>
      <c r="AL24" s="460"/>
      <c r="AM24" s="460"/>
      <c r="AN24" s="460"/>
    </row>
    <row r="25" spans="3:40" ht="25.5" customHeight="1">
      <c r="C25" s="501" t="s">
        <v>189</v>
      </c>
      <c r="D25" s="502"/>
      <c r="E25" s="502"/>
      <c r="F25" s="502"/>
      <c r="G25" s="502"/>
      <c r="H25" s="502"/>
      <c r="I25" s="503"/>
      <c r="J25" s="503"/>
      <c r="K25" s="503"/>
      <c r="L25" s="503"/>
      <c r="M25" s="503"/>
      <c r="N25" s="503"/>
      <c r="O25" s="503"/>
      <c r="P25" s="503"/>
      <c r="Q25" s="503"/>
      <c r="R25" s="503"/>
      <c r="S25" s="503"/>
      <c r="T25" s="503"/>
      <c r="U25" s="503"/>
      <c r="V25" s="503"/>
      <c r="W25" s="68"/>
      <c r="X25" s="68"/>
      <c r="Y25" s="68"/>
      <c r="Z25" s="68"/>
      <c r="AA25" s="68"/>
      <c r="AB25" s="68"/>
      <c r="AC25" s="68"/>
      <c r="AD25" s="69"/>
      <c r="AE25" s="504">
        <f>SUM(AE4:AE24)</f>
        <v>0</v>
      </c>
      <c r="AF25" s="504"/>
      <c r="AG25" s="504"/>
      <c r="AH25" s="504"/>
      <c r="AI25" s="504"/>
      <c r="AJ25" s="504"/>
      <c r="AK25" s="504"/>
      <c r="AL25" s="504"/>
      <c r="AM25" s="504"/>
      <c r="AN25" s="504"/>
    </row>
    <row r="26" spans="3:40" ht="20.100000000000001" customHeight="1">
      <c r="C26" s="490" t="s">
        <v>182</v>
      </c>
      <c r="D26" s="491"/>
      <c r="E26" s="491"/>
      <c r="F26" s="492"/>
      <c r="G26" s="493"/>
      <c r="H26" s="493"/>
      <c r="I26" s="464"/>
      <c r="J26" s="464"/>
      <c r="K26" s="464"/>
      <c r="L26" s="464"/>
      <c r="M26" s="464"/>
      <c r="N26" s="464"/>
      <c r="O26" s="464"/>
      <c r="P26" s="464"/>
      <c r="Q26" s="464"/>
      <c r="R26" s="464"/>
      <c r="S26" s="464"/>
      <c r="T26" s="464"/>
      <c r="U26" s="464"/>
      <c r="V26" s="464"/>
      <c r="W26" s="464"/>
      <c r="X26" s="464"/>
      <c r="Y26" s="464"/>
      <c r="Z26" s="464"/>
      <c r="AA26" s="464"/>
      <c r="AB26" s="464"/>
      <c r="AC26" s="464"/>
      <c r="AD26" s="465"/>
      <c r="AE26" s="460">
        <f>ROUND('Ind.Dir.DSGA e SOST.'!AD34,2)</f>
        <v>0</v>
      </c>
      <c r="AF26" s="460"/>
      <c r="AG26" s="460"/>
      <c r="AH26" s="460"/>
      <c r="AI26" s="460"/>
      <c r="AJ26" s="460"/>
      <c r="AK26" s="460"/>
      <c r="AL26" s="460"/>
      <c r="AM26" s="460"/>
      <c r="AN26" s="460"/>
    </row>
    <row r="27" spans="3:40" ht="20.100000000000001" customHeight="1">
      <c r="C27" s="476" t="s">
        <v>181</v>
      </c>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5"/>
      <c r="AE27" s="477">
        <f>ROUND(Y28+Y29,2)</f>
        <v>0</v>
      </c>
      <c r="AF27" s="478"/>
      <c r="AG27" s="478"/>
      <c r="AH27" s="478"/>
      <c r="AI27" s="478"/>
      <c r="AJ27" s="478"/>
      <c r="AK27" s="478"/>
      <c r="AL27" s="478"/>
      <c r="AM27" s="478"/>
      <c r="AN27" s="479"/>
    </row>
    <row r="28" spans="3:40" ht="20.100000000000001" customHeight="1">
      <c r="C28" s="485" t="s">
        <v>186</v>
      </c>
      <c r="D28" s="68"/>
      <c r="E28" s="68"/>
      <c r="F28" s="68"/>
      <c r="G28" s="68"/>
      <c r="H28" s="68"/>
      <c r="I28" s="68"/>
      <c r="J28" s="68"/>
      <c r="K28" s="68"/>
      <c r="L28" s="68"/>
      <c r="M28" s="69"/>
      <c r="N28" s="486" t="s">
        <v>185</v>
      </c>
      <c r="O28" s="487"/>
      <c r="P28" s="487"/>
      <c r="Q28" s="488">
        <v>0</v>
      </c>
      <c r="R28" s="489"/>
      <c r="S28" s="489"/>
      <c r="T28" s="496">
        <f>Dati!T23</f>
        <v>14.5</v>
      </c>
      <c r="U28" s="497"/>
      <c r="V28" s="497"/>
      <c r="W28" s="497"/>
      <c r="X28" s="14" t="s">
        <v>187</v>
      </c>
      <c r="Y28" s="498">
        <f>ROUND(Q28*T28,2)</f>
        <v>0</v>
      </c>
      <c r="Z28" s="499"/>
      <c r="AA28" s="499"/>
      <c r="AB28" s="499"/>
      <c r="AC28" s="499"/>
      <c r="AD28" s="500"/>
      <c r="AE28" s="480"/>
      <c r="AF28" s="505"/>
      <c r="AG28" s="505"/>
      <c r="AH28" s="505"/>
      <c r="AI28" s="505"/>
      <c r="AJ28" s="505"/>
      <c r="AK28" s="505"/>
      <c r="AL28" s="505"/>
      <c r="AM28" s="505"/>
      <c r="AN28" s="481"/>
    </row>
    <row r="29" spans="3:40" ht="20.100000000000001" customHeight="1">
      <c r="C29" s="485" t="s">
        <v>188</v>
      </c>
      <c r="D29" s="68"/>
      <c r="E29" s="68"/>
      <c r="F29" s="68"/>
      <c r="G29" s="68"/>
      <c r="H29" s="68"/>
      <c r="I29" s="68"/>
      <c r="J29" s="68"/>
      <c r="K29" s="68"/>
      <c r="L29" s="68"/>
      <c r="M29" s="69"/>
      <c r="N29" s="486" t="s">
        <v>185</v>
      </c>
      <c r="O29" s="487"/>
      <c r="P29" s="487"/>
      <c r="Q29" s="488">
        <v>0</v>
      </c>
      <c r="R29" s="489"/>
      <c r="S29" s="489"/>
      <c r="T29" s="496">
        <f>Dati!T24</f>
        <v>12.5</v>
      </c>
      <c r="U29" s="497"/>
      <c r="V29" s="497"/>
      <c r="W29" s="497"/>
      <c r="X29" s="14" t="s">
        <v>187</v>
      </c>
      <c r="Y29" s="498">
        <f>ROUND(Q29*T29,2)</f>
        <v>0</v>
      </c>
      <c r="Z29" s="499"/>
      <c r="AA29" s="499"/>
      <c r="AB29" s="499"/>
      <c r="AC29" s="499"/>
      <c r="AD29" s="500"/>
      <c r="AE29" s="482"/>
      <c r="AF29" s="483"/>
      <c r="AG29" s="483"/>
      <c r="AH29" s="483"/>
      <c r="AI29" s="483"/>
      <c r="AJ29" s="483"/>
      <c r="AK29" s="483"/>
      <c r="AL29" s="483"/>
      <c r="AM29" s="483"/>
      <c r="AN29" s="484"/>
    </row>
    <row r="30" spans="3:40" ht="20.100000000000001" customHeight="1">
      <c r="C30" s="461" t="s">
        <v>60</v>
      </c>
      <c r="D30" s="276"/>
      <c r="E30" s="276"/>
      <c r="F30" s="276"/>
      <c r="G30" s="276"/>
      <c r="H30" s="276"/>
      <c r="I30" s="276"/>
      <c r="J30" s="276"/>
      <c r="K30" s="276"/>
      <c r="L30" s="276"/>
      <c r="M30" s="276"/>
      <c r="N30" s="276"/>
      <c r="O30" s="276"/>
      <c r="P30" s="276"/>
      <c r="Q30" s="276"/>
      <c r="R30" s="276"/>
      <c r="S30" s="276"/>
      <c r="T30" s="276"/>
      <c r="U30" s="276"/>
      <c r="V30" s="276"/>
      <c r="W30" s="462">
        <v>0</v>
      </c>
      <c r="X30" s="462"/>
      <c r="Y30" s="462"/>
      <c r="Z30" s="459">
        <v>0</v>
      </c>
      <c r="AA30" s="459"/>
      <c r="AB30" s="459"/>
      <c r="AC30" s="459"/>
      <c r="AD30" s="459"/>
      <c r="AE30" s="460">
        <f t="shared" ref="AE30:AE35" si="3">ROUND(W30*Z30,2)</f>
        <v>0</v>
      </c>
      <c r="AF30" s="460"/>
      <c r="AG30" s="460"/>
      <c r="AH30" s="460"/>
      <c r="AI30" s="460"/>
      <c r="AJ30" s="460"/>
      <c r="AK30" s="460"/>
      <c r="AL30" s="460"/>
      <c r="AM30" s="460"/>
      <c r="AN30" s="460"/>
    </row>
    <row r="31" spans="3:40" ht="20.100000000000001" customHeight="1">
      <c r="C31" s="461" t="s">
        <v>60</v>
      </c>
      <c r="D31" s="276"/>
      <c r="E31" s="276"/>
      <c r="F31" s="276"/>
      <c r="G31" s="276"/>
      <c r="H31" s="276"/>
      <c r="I31" s="276"/>
      <c r="J31" s="276"/>
      <c r="K31" s="276"/>
      <c r="L31" s="276"/>
      <c r="M31" s="276"/>
      <c r="N31" s="276"/>
      <c r="O31" s="276"/>
      <c r="P31" s="276"/>
      <c r="Q31" s="276"/>
      <c r="R31" s="276"/>
      <c r="S31" s="276"/>
      <c r="T31" s="276"/>
      <c r="U31" s="276"/>
      <c r="V31" s="276"/>
      <c r="W31" s="462">
        <v>0</v>
      </c>
      <c r="X31" s="462"/>
      <c r="Y31" s="462"/>
      <c r="Z31" s="459">
        <v>0</v>
      </c>
      <c r="AA31" s="459"/>
      <c r="AB31" s="459"/>
      <c r="AC31" s="459"/>
      <c r="AD31" s="459"/>
      <c r="AE31" s="460">
        <f t="shared" si="3"/>
        <v>0</v>
      </c>
      <c r="AF31" s="460"/>
      <c r="AG31" s="460"/>
      <c r="AH31" s="460"/>
      <c r="AI31" s="460"/>
      <c r="AJ31" s="460"/>
      <c r="AK31" s="460"/>
      <c r="AL31" s="460"/>
      <c r="AM31" s="460"/>
      <c r="AN31" s="460"/>
    </row>
    <row r="32" spans="3:40" ht="20.100000000000001" customHeight="1">
      <c r="C32" s="461" t="s">
        <v>60</v>
      </c>
      <c r="D32" s="276"/>
      <c r="E32" s="276"/>
      <c r="F32" s="276"/>
      <c r="G32" s="276"/>
      <c r="H32" s="276"/>
      <c r="I32" s="276"/>
      <c r="J32" s="276"/>
      <c r="K32" s="276"/>
      <c r="L32" s="276"/>
      <c r="M32" s="276"/>
      <c r="N32" s="276"/>
      <c r="O32" s="276"/>
      <c r="P32" s="276"/>
      <c r="Q32" s="276"/>
      <c r="R32" s="276"/>
      <c r="S32" s="276"/>
      <c r="T32" s="276"/>
      <c r="U32" s="276"/>
      <c r="V32" s="276"/>
      <c r="W32" s="462">
        <v>0</v>
      </c>
      <c r="X32" s="462"/>
      <c r="Y32" s="462"/>
      <c r="Z32" s="459">
        <v>0</v>
      </c>
      <c r="AA32" s="459"/>
      <c r="AB32" s="459"/>
      <c r="AC32" s="459"/>
      <c r="AD32" s="459"/>
      <c r="AE32" s="460">
        <f t="shared" si="3"/>
        <v>0</v>
      </c>
      <c r="AF32" s="460"/>
      <c r="AG32" s="460"/>
      <c r="AH32" s="460"/>
      <c r="AI32" s="460"/>
      <c r="AJ32" s="460"/>
      <c r="AK32" s="460"/>
      <c r="AL32" s="460"/>
      <c r="AM32" s="460"/>
      <c r="AN32" s="460"/>
    </row>
    <row r="33" spans="3:40" ht="20.100000000000001" customHeight="1">
      <c r="C33" s="461" t="s">
        <v>60</v>
      </c>
      <c r="D33" s="276"/>
      <c r="E33" s="276"/>
      <c r="F33" s="276"/>
      <c r="G33" s="276"/>
      <c r="H33" s="276"/>
      <c r="I33" s="276"/>
      <c r="J33" s="276"/>
      <c r="K33" s="276"/>
      <c r="L33" s="276"/>
      <c r="M33" s="276"/>
      <c r="N33" s="276"/>
      <c r="O33" s="276"/>
      <c r="P33" s="276"/>
      <c r="Q33" s="276"/>
      <c r="R33" s="276"/>
      <c r="S33" s="276"/>
      <c r="T33" s="276"/>
      <c r="U33" s="276"/>
      <c r="V33" s="276"/>
      <c r="W33" s="462">
        <v>0</v>
      </c>
      <c r="X33" s="462"/>
      <c r="Y33" s="462"/>
      <c r="Z33" s="459">
        <v>0</v>
      </c>
      <c r="AA33" s="459"/>
      <c r="AB33" s="459"/>
      <c r="AC33" s="459"/>
      <c r="AD33" s="459"/>
      <c r="AE33" s="460">
        <f t="shared" si="3"/>
        <v>0</v>
      </c>
      <c r="AF33" s="460"/>
      <c r="AG33" s="460"/>
      <c r="AH33" s="460"/>
      <c r="AI33" s="460"/>
      <c r="AJ33" s="460"/>
      <c r="AK33" s="460"/>
      <c r="AL33" s="460"/>
      <c r="AM33" s="460"/>
      <c r="AN33" s="460"/>
    </row>
    <row r="34" spans="3:40" ht="20.100000000000001" customHeight="1">
      <c r="C34" s="461" t="s">
        <v>60</v>
      </c>
      <c r="D34" s="276"/>
      <c r="E34" s="276"/>
      <c r="F34" s="276"/>
      <c r="G34" s="276"/>
      <c r="H34" s="276"/>
      <c r="I34" s="276"/>
      <c r="J34" s="276"/>
      <c r="K34" s="276"/>
      <c r="L34" s="276"/>
      <c r="M34" s="276"/>
      <c r="N34" s="276"/>
      <c r="O34" s="276"/>
      <c r="P34" s="276"/>
      <c r="Q34" s="276"/>
      <c r="R34" s="276"/>
      <c r="S34" s="276"/>
      <c r="T34" s="276"/>
      <c r="U34" s="276"/>
      <c r="V34" s="276"/>
      <c r="W34" s="462">
        <v>0</v>
      </c>
      <c r="X34" s="462"/>
      <c r="Y34" s="462"/>
      <c r="Z34" s="459">
        <v>0</v>
      </c>
      <c r="AA34" s="459"/>
      <c r="AB34" s="459"/>
      <c r="AC34" s="459"/>
      <c r="AD34" s="459"/>
      <c r="AE34" s="460">
        <f t="shared" si="3"/>
        <v>0</v>
      </c>
      <c r="AF34" s="460"/>
      <c r="AG34" s="460"/>
      <c r="AH34" s="460"/>
      <c r="AI34" s="460"/>
      <c r="AJ34" s="460"/>
      <c r="AK34" s="460"/>
      <c r="AL34" s="460"/>
      <c r="AM34" s="460"/>
      <c r="AN34" s="460"/>
    </row>
    <row r="35" spans="3:40" ht="20.100000000000001" customHeight="1">
      <c r="C35" s="461" t="s">
        <v>60</v>
      </c>
      <c r="D35" s="276"/>
      <c r="E35" s="276"/>
      <c r="F35" s="276"/>
      <c r="G35" s="276"/>
      <c r="H35" s="276"/>
      <c r="I35" s="276"/>
      <c r="J35" s="276"/>
      <c r="K35" s="276"/>
      <c r="L35" s="276"/>
      <c r="M35" s="276"/>
      <c r="N35" s="276"/>
      <c r="O35" s="276"/>
      <c r="P35" s="276"/>
      <c r="Q35" s="276"/>
      <c r="R35" s="276"/>
      <c r="S35" s="276"/>
      <c r="T35" s="276"/>
      <c r="U35" s="276"/>
      <c r="V35" s="276"/>
      <c r="W35" s="462">
        <v>0</v>
      </c>
      <c r="X35" s="462"/>
      <c r="Y35" s="462"/>
      <c r="Z35" s="459">
        <v>0</v>
      </c>
      <c r="AA35" s="459"/>
      <c r="AB35" s="459"/>
      <c r="AC35" s="459"/>
      <c r="AD35" s="459"/>
      <c r="AE35" s="460">
        <f t="shared" si="3"/>
        <v>0</v>
      </c>
      <c r="AF35" s="460"/>
      <c r="AG35" s="460"/>
      <c r="AH35" s="460"/>
      <c r="AI35" s="460"/>
      <c r="AJ35" s="460"/>
      <c r="AK35" s="460"/>
      <c r="AL35" s="460"/>
      <c r="AM35" s="460"/>
      <c r="AN35" s="460"/>
    </row>
    <row r="36" spans="3:40" ht="25.5" customHeight="1">
      <c r="C36" s="501" t="s">
        <v>189</v>
      </c>
      <c r="D36" s="502"/>
      <c r="E36" s="502"/>
      <c r="F36" s="502"/>
      <c r="G36" s="502"/>
      <c r="H36" s="502"/>
      <c r="I36" s="503"/>
      <c r="J36" s="503"/>
      <c r="K36" s="503"/>
      <c r="L36" s="503"/>
      <c r="M36" s="503"/>
      <c r="N36" s="503"/>
      <c r="O36" s="503"/>
      <c r="P36" s="503"/>
      <c r="Q36" s="503"/>
      <c r="R36" s="503"/>
      <c r="S36" s="503"/>
      <c r="T36" s="503"/>
      <c r="U36" s="503"/>
      <c r="V36" s="503"/>
      <c r="W36" s="68"/>
      <c r="X36" s="68"/>
      <c r="Y36" s="68"/>
      <c r="Z36" s="68"/>
      <c r="AA36" s="68"/>
      <c r="AB36" s="68"/>
      <c r="AC36" s="68"/>
      <c r="AD36" s="69"/>
      <c r="AE36" s="504">
        <f>SUM(AE26:AE35)</f>
        <v>0</v>
      </c>
      <c r="AF36" s="504"/>
      <c r="AG36" s="504"/>
      <c r="AH36" s="504"/>
      <c r="AI36" s="504"/>
      <c r="AJ36" s="504"/>
      <c r="AK36" s="504"/>
      <c r="AL36" s="504"/>
      <c r="AM36" s="504"/>
      <c r="AN36" s="504"/>
    </row>
    <row r="37" spans="3:40" ht="20.100000000000001" customHeight="1"/>
    <row r="38" spans="3:40" ht="20.100000000000001" customHeight="1"/>
    <row r="39" spans="3:40" ht="20.100000000000001" customHeight="1"/>
    <row r="40" spans="3:40" ht="20.100000000000001" customHeight="1"/>
    <row r="41" spans="3:40" ht="20.100000000000001" customHeight="1"/>
    <row r="42" spans="3:40" ht="20.100000000000001" customHeight="1"/>
    <row r="43" spans="3:40" ht="20.100000000000001" customHeight="1"/>
    <row r="44" spans="3:40" ht="20.100000000000001" customHeight="1"/>
    <row r="45" spans="3:40" ht="20.100000000000001" customHeight="1"/>
    <row r="46" spans="3:40" ht="20.100000000000001" customHeight="1"/>
    <row r="47" spans="3:40" ht="20.100000000000001" customHeight="1"/>
    <row r="48" spans="3:40" ht="20.100000000000001" customHeight="1"/>
    <row r="49" ht="20.100000000000001" customHeight="1"/>
    <row r="50" ht="20.100000000000001" customHeight="1"/>
    <row r="51" ht="20.100000000000001" customHeight="1"/>
  </sheetData>
  <sheetProtection sheet="1" objects="1" scenarios="1"/>
  <mergeCells count="126">
    <mergeCell ref="C29:M29"/>
    <mergeCell ref="N29:P29"/>
    <mergeCell ref="Q29:S29"/>
    <mergeCell ref="T29:W29"/>
    <mergeCell ref="Y29:AD29"/>
    <mergeCell ref="AE27:AN29"/>
    <mergeCell ref="C35:V35"/>
    <mergeCell ref="W35:Y35"/>
    <mergeCell ref="Z35:AD35"/>
    <mergeCell ref="AE35:AN35"/>
    <mergeCell ref="C31:V31"/>
    <mergeCell ref="W31:Y31"/>
    <mergeCell ref="Z31:AD31"/>
    <mergeCell ref="AE31:AN31"/>
    <mergeCell ref="C32:V32"/>
    <mergeCell ref="W32:Y32"/>
    <mergeCell ref="Z32:AD32"/>
    <mergeCell ref="AE32:AN32"/>
    <mergeCell ref="AE36:AN36"/>
    <mergeCell ref="C33:V33"/>
    <mergeCell ref="W33:Y33"/>
    <mergeCell ref="Z33:AD33"/>
    <mergeCell ref="AE33:AN33"/>
    <mergeCell ref="C34:V34"/>
    <mergeCell ref="W34:Y34"/>
    <mergeCell ref="Z34:AD34"/>
    <mergeCell ref="AE34:AN34"/>
    <mergeCell ref="C36:AD36"/>
    <mergeCell ref="C20:V20"/>
    <mergeCell ref="W20:Y20"/>
    <mergeCell ref="Z20:AD20"/>
    <mergeCell ref="AE20:AN20"/>
    <mergeCell ref="C30:V30"/>
    <mergeCell ref="W30:Y30"/>
    <mergeCell ref="Z30:AD30"/>
    <mergeCell ref="AE30:AN30"/>
    <mergeCell ref="AE26:AN26"/>
    <mergeCell ref="C28:M28"/>
    <mergeCell ref="N28:P28"/>
    <mergeCell ref="Q28:S28"/>
    <mergeCell ref="C26:AD26"/>
    <mergeCell ref="C27:AD27"/>
    <mergeCell ref="T28:W28"/>
    <mergeCell ref="Y28:AD28"/>
    <mergeCell ref="C24:V24"/>
    <mergeCell ref="W24:Y24"/>
    <mergeCell ref="Z24:AD24"/>
    <mergeCell ref="AE24:AN24"/>
    <mergeCell ref="C25:AD25"/>
    <mergeCell ref="AE25:AN25"/>
    <mergeCell ref="C21:V21"/>
    <mergeCell ref="W21:Y21"/>
    <mergeCell ref="W19:Y19"/>
    <mergeCell ref="Z19:AD19"/>
    <mergeCell ref="C19:V19"/>
    <mergeCell ref="AE19:AN19"/>
    <mergeCell ref="C17:V17"/>
    <mergeCell ref="W17:Y17"/>
    <mergeCell ref="Z17:AD17"/>
    <mergeCell ref="AE17:AN17"/>
    <mergeCell ref="C18:V18"/>
    <mergeCell ref="W18:Y18"/>
    <mergeCell ref="Z18:AD18"/>
    <mergeCell ref="AE18:AN18"/>
    <mergeCell ref="C16:V16"/>
    <mergeCell ref="W16:Y16"/>
    <mergeCell ref="Z16:AD16"/>
    <mergeCell ref="AE16:AN16"/>
    <mergeCell ref="C13:V13"/>
    <mergeCell ref="W13:Y13"/>
    <mergeCell ref="Z13:AD13"/>
    <mergeCell ref="AE13:AN13"/>
    <mergeCell ref="C14:V14"/>
    <mergeCell ref="W14:Y14"/>
    <mergeCell ref="Z14:AD14"/>
    <mergeCell ref="AE14:AN14"/>
    <mergeCell ref="C12:V12"/>
    <mergeCell ref="W12:Y12"/>
    <mergeCell ref="Z12:AD12"/>
    <mergeCell ref="AE12:AN12"/>
    <mergeCell ref="C2:AN2"/>
    <mergeCell ref="Z5:AD5"/>
    <mergeCell ref="W9:Y9"/>
    <mergeCell ref="Z9:AD9"/>
    <mergeCell ref="C15:V15"/>
    <mergeCell ref="W15:Y15"/>
    <mergeCell ref="Z15:AD15"/>
    <mergeCell ref="AE15:AN15"/>
    <mergeCell ref="C10:V10"/>
    <mergeCell ref="C3:AB3"/>
    <mergeCell ref="AC3:AN3"/>
    <mergeCell ref="D5:Y5"/>
    <mergeCell ref="D4:AD4"/>
    <mergeCell ref="AE4:AN6"/>
    <mergeCell ref="C11:V11"/>
    <mergeCell ref="W11:Y11"/>
    <mergeCell ref="Z11:AD11"/>
    <mergeCell ref="AE11:AN11"/>
    <mergeCell ref="C1:K1"/>
    <mergeCell ref="L1:AE1"/>
    <mergeCell ref="AF1:AN1"/>
    <mergeCell ref="C7:V7"/>
    <mergeCell ref="C8:V8"/>
    <mergeCell ref="C9:V9"/>
    <mergeCell ref="AE9:AN9"/>
    <mergeCell ref="W10:Y10"/>
    <mergeCell ref="Z10:AD10"/>
    <mergeCell ref="AE10:AN10"/>
    <mergeCell ref="Z6:AD6"/>
    <mergeCell ref="W7:Y7"/>
    <mergeCell ref="Z7:AD7"/>
    <mergeCell ref="AE7:AN7"/>
    <mergeCell ref="W8:Y8"/>
    <mergeCell ref="Z8:AD8"/>
    <mergeCell ref="AE8:AN8"/>
    <mergeCell ref="D6:Y6"/>
    <mergeCell ref="Z21:AD21"/>
    <mergeCell ref="AE21:AN21"/>
    <mergeCell ref="C22:V22"/>
    <mergeCell ref="W22:Y22"/>
    <mergeCell ref="Z22:AD22"/>
    <mergeCell ref="AE22:AN22"/>
    <mergeCell ref="C23:V23"/>
    <mergeCell ref="W23:Y23"/>
    <mergeCell ref="Z23:AD23"/>
    <mergeCell ref="AE23:AN23"/>
  </mergeCells>
  <conditionalFormatting sqref="W30:AD35 W11:AD24 W7:Y24 Z5:AD24">
    <cfRule type="cellIs" dxfId="43" priority="14" operator="notEqual">
      <formula>0</formula>
    </cfRule>
  </conditionalFormatting>
  <conditionalFormatting sqref="Q28:Q29">
    <cfRule type="cellIs" dxfId="42" priority="4" stopIfTrue="1" operator="greaterThan">
      <formula>0</formula>
    </cfRule>
  </conditionalFormatting>
  <conditionalFormatting sqref="C8:V24">
    <cfRule type="cellIs" dxfId="41" priority="1" operator="notEqual">
      <formula>"x"</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sheetPr>
    <tabColor theme="5" tint="-0.249977111117893"/>
  </sheetPr>
  <dimension ref="C1:AN34"/>
  <sheetViews>
    <sheetView workbookViewId="0">
      <selection activeCell="AH5" sqref="AH5:AN5"/>
    </sheetView>
  </sheetViews>
  <sheetFormatPr defaultRowHeight="15"/>
  <cols>
    <col min="1" max="29" width="2" customWidth="1"/>
    <col min="30" max="30" width="2.44140625" customWidth="1"/>
    <col min="31" max="112" width="2" customWidth="1"/>
  </cols>
  <sheetData>
    <row r="1" spans="3:40" ht="30.75" customHeight="1">
      <c r="C1" s="170">
        <f>Dati!T17</f>
        <v>2015</v>
      </c>
      <c r="D1" s="171"/>
      <c r="E1" s="171"/>
      <c r="F1" s="171"/>
      <c r="G1" s="171"/>
      <c r="H1" s="171"/>
      <c r="I1" s="171"/>
      <c r="J1" s="171"/>
      <c r="K1" s="172"/>
      <c r="L1" s="171" t="s">
        <v>19</v>
      </c>
      <c r="M1" s="171"/>
      <c r="N1" s="171"/>
      <c r="O1" s="171"/>
      <c r="P1" s="171"/>
      <c r="Q1" s="171"/>
      <c r="R1" s="171"/>
      <c r="S1" s="171"/>
      <c r="T1" s="171"/>
      <c r="U1" s="171"/>
      <c r="V1" s="171"/>
      <c r="W1" s="171"/>
      <c r="X1" s="171"/>
      <c r="Y1" s="171"/>
      <c r="Z1" s="171"/>
      <c r="AA1" s="171"/>
      <c r="AB1" s="171"/>
      <c r="AC1" s="171"/>
      <c r="AD1" s="171"/>
      <c r="AE1" s="170">
        <f>Dati!T16</f>
        <v>2016</v>
      </c>
      <c r="AF1" s="171"/>
      <c r="AG1" s="171"/>
      <c r="AH1" s="171"/>
      <c r="AI1" s="171"/>
      <c r="AJ1" s="171"/>
      <c r="AK1" s="171"/>
      <c r="AL1" s="171"/>
      <c r="AM1" s="171"/>
      <c r="AN1" s="172"/>
    </row>
    <row r="2" spans="3:40" ht="24">
      <c r="C2" s="469" t="s">
        <v>177</v>
      </c>
      <c r="D2" s="470"/>
      <c r="E2" s="470"/>
      <c r="F2" s="470"/>
      <c r="G2" s="470"/>
      <c r="H2" s="470"/>
      <c r="I2" s="470"/>
      <c r="J2" s="470"/>
      <c r="K2" s="470"/>
      <c r="L2" s="470"/>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2"/>
    </row>
    <row r="3" spans="3:40" ht="30">
      <c r="C3" s="514" t="s">
        <v>190</v>
      </c>
      <c r="D3" s="515"/>
      <c r="E3" s="515"/>
      <c r="F3" s="515"/>
      <c r="G3" s="515"/>
      <c r="H3" s="515"/>
      <c r="I3" s="515"/>
      <c r="J3" s="516"/>
      <c r="K3" s="516"/>
      <c r="L3" s="516"/>
      <c r="M3" s="516"/>
      <c r="N3" s="516"/>
      <c r="O3" s="516"/>
      <c r="P3" s="516"/>
      <c r="Q3" s="516"/>
      <c r="R3" s="516"/>
      <c r="S3" s="516"/>
      <c r="T3" s="516"/>
      <c r="U3" s="516"/>
      <c r="V3" s="516"/>
      <c r="W3" s="516"/>
      <c r="X3" s="516"/>
      <c r="Y3" s="516"/>
      <c r="Z3" s="517"/>
      <c r="AA3" s="475">
        <f>ROUND(AA25+AH25,2)</f>
        <v>0</v>
      </c>
      <c r="AB3" s="475"/>
      <c r="AC3" s="475"/>
      <c r="AD3" s="475"/>
      <c r="AE3" s="475"/>
      <c r="AF3" s="475"/>
      <c r="AG3" s="475"/>
      <c r="AH3" s="475"/>
      <c r="AI3" s="475"/>
      <c r="AJ3" s="475"/>
      <c r="AK3" s="475"/>
      <c r="AL3" s="475"/>
      <c r="AM3" s="475"/>
      <c r="AN3" s="475"/>
    </row>
    <row r="4" spans="3:40" ht="18">
      <c r="C4" s="518"/>
      <c r="D4" s="519"/>
      <c r="E4" s="519"/>
      <c r="F4" s="519"/>
      <c r="G4" s="519"/>
      <c r="H4" s="519"/>
      <c r="I4" s="519"/>
      <c r="J4" s="519"/>
      <c r="K4" s="519"/>
      <c r="L4" s="519"/>
      <c r="M4" s="519"/>
      <c r="N4" s="519"/>
      <c r="O4" s="519"/>
      <c r="P4" s="519"/>
      <c r="Q4" s="519"/>
      <c r="R4" s="519"/>
      <c r="S4" s="519"/>
      <c r="T4" s="519"/>
      <c r="U4" s="519"/>
      <c r="V4" s="519"/>
      <c r="W4" s="519"/>
      <c r="X4" s="519"/>
      <c r="Y4" s="519"/>
      <c r="Z4" s="520"/>
      <c r="AA4" s="513" t="s">
        <v>21</v>
      </c>
      <c r="AB4" s="513"/>
      <c r="AC4" s="513"/>
      <c r="AD4" s="513"/>
      <c r="AE4" s="513"/>
      <c r="AF4" s="513"/>
      <c r="AG4" s="513"/>
      <c r="AH4" s="513" t="s">
        <v>127</v>
      </c>
      <c r="AI4" s="513"/>
      <c r="AJ4" s="513"/>
      <c r="AK4" s="513"/>
      <c r="AL4" s="513"/>
      <c r="AM4" s="513"/>
      <c r="AN4" s="513"/>
    </row>
    <row r="5" spans="3:40" ht="30" customHeight="1">
      <c r="C5" s="511" t="s">
        <v>191</v>
      </c>
      <c r="D5" s="66"/>
      <c r="E5" s="66"/>
      <c r="F5" s="512" t="str">
        <f>'P01'!O3</f>
        <v>x</v>
      </c>
      <c r="G5" s="512"/>
      <c r="H5" s="512"/>
      <c r="I5" s="512"/>
      <c r="J5" s="512"/>
      <c r="K5" s="512"/>
      <c r="L5" s="512"/>
      <c r="M5" s="512"/>
      <c r="N5" s="512"/>
      <c r="O5" s="512"/>
      <c r="P5" s="512"/>
      <c r="Q5" s="512"/>
      <c r="R5" s="512"/>
      <c r="S5" s="512"/>
      <c r="T5" s="512"/>
      <c r="U5" s="512"/>
      <c r="V5" s="512"/>
      <c r="W5" s="512"/>
      <c r="X5" s="512"/>
      <c r="Y5" s="512"/>
      <c r="Z5" s="512"/>
      <c r="AA5" s="510">
        <f>ROUND('P01'!N10,2)</f>
        <v>0</v>
      </c>
      <c r="AB5" s="510"/>
      <c r="AC5" s="510"/>
      <c r="AD5" s="510"/>
      <c r="AE5" s="510"/>
      <c r="AF5" s="510"/>
      <c r="AG5" s="510"/>
      <c r="AH5" s="510">
        <f>ROUND('P01'!N13,2)</f>
        <v>0</v>
      </c>
      <c r="AI5" s="510"/>
      <c r="AJ5" s="510"/>
      <c r="AK5" s="510"/>
      <c r="AL5" s="510"/>
      <c r="AM5" s="510"/>
      <c r="AN5" s="510"/>
    </row>
    <row r="6" spans="3:40" ht="30" customHeight="1">
      <c r="C6" s="511" t="s">
        <v>192</v>
      </c>
      <c r="D6" s="66"/>
      <c r="E6" s="66"/>
      <c r="F6" s="512" t="str">
        <f>'P02'!O3</f>
        <v>x</v>
      </c>
      <c r="G6" s="512"/>
      <c r="H6" s="512"/>
      <c r="I6" s="512"/>
      <c r="J6" s="512"/>
      <c r="K6" s="512"/>
      <c r="L6" s="512"/>
      <c r="M6" s="512"/>
      <c r="N6" s="512"/>
      <c r="O6" s="512"/>
      <c r="P6" s="512"/>
      <c r="Q6" s="512"/>
      <c r="R6" s="512"/>
      <c r="S6" s="512"/>
      <c r="T6" s="512"/>
      <c r="U6" s="512"/>
      <c r="V6" s="512"/>
      <c r="W6" s="512"/>
      <c r="X6" s="512"/>
      <c r="Y6" s="512"/>
      <c r="Z6" s="512"/>
      <c r="AA6" s="510">
        <f>ROUND('P02'!N10,2)</f>
        <v>0</v>
      </c>
      <c r="AB6" s="510"/>
      <c r="AC6" s="510"/>
      <c r="AD6" s="510"/>
      <c r="AE6" s="510"/>
      <c r="AF6" s="510"/>
      <c r="AG6" s="510"/>
      <c r="AH6" s="510">
        <f>ROUND('P02'!N13,2)</f>
        <v>0</v>
      </c>
      <c r="AI6" s="510"/>
      <c r="AJ6" s="510"/>
      <c r="AK6" s="510"/>
      <c r="AL6" s="510"/>
      <c r="AM6" s="510"/>
      <c r="AN6" s="510"/>
    </row>
    <row r="7" spans="3:40" ht="30" customHeight="1">
      <c r="C7" s="511" t="s">
        <v>193</v>
      </c>
      <c r="D7" s="66"/>
      <c r="E7" s="66"/>
      <c r="F7" s="512" t="str">
        <f>'P03'!O3</f>
        <v>x</v>
      </c>
      <c r="G7" s="512"/>
      <c r="H7" s="512"/>
      <c r="I7" s="512"/>
      <c r="J7" s="512"/>
      <c r="K7" s="512"/>
      <c r="L7" s="512"/>
      <c r="M7" s="512"/>
      <c r="N7" s="512"/>
      <c r="O7" s="512"/>
      <c r="P7" s="512"/>
      <c r="Q7" s="512"/>
      <c r="R7" s="512"/>
      <c r="S7" s="512"/>
      <c r="T7" s="512"/>
      <c r="U7" s="512"/>
      <c r="V7" s="512"/>
      <c r="W7" s="512"/>
      <c r="X7" s="512"/>
      <c r="Y7" s="512"/>
      <c r="Z7" s="512"/>
      <c r="AA7" s="510">
        <f>ROUND('P03'!N10,2)</f>
        <v>0</v>
      </c>
      <c r="AB7" s="510"/>
      <c r="AC7" s="510"/>
      <c r="AD7" s="510"/>
      <c r="AE7" s="510"/>
      <c r="AF7" s="510"/>
      <c r="AG7" s="510"/>
      <c r="AH7" s="510">
        <f>ROUND('P03'!N13,2)</f>
        <v>0</v>
      </c>
      <c r="AI7" s="510"/>
      <c r="AJ7" s="510"/>
      <c r="AK7" s="510"/>
      <c r="AL7" s="510"/>
      <c r="AM7" s="510"/>
      <c r="AN7" s="510"/>
    </row>
    <row r="8" spans="3:40" ht="30" customHeight="1">
      <c r="C8" s="511" t="s">
        <v>194</v>
      </c>
      <c r="D8" s="66"/>
      <c r="E8" s="66"/>
      <c r="F8" s="512" t="str">
        <f>'P04'!O3</f>
        <v>x</v>
      </c>
      <c r="G8" s="512"/>
      <c r="H8" s="512"/>
      <c r="I8" s="512"/>
      <c r="J8" s="512"/>
      <c r="K8" s="512"/>
      <c r="L8" s="512"/>
      <c r="M8" s="512"/>
      <c r="N8" s="512"/>
      <c r="O8" s="512"/>
      <c r="P8" s="512"/>
      <c r="Q8" s="512"/>
      <c r="R8" s="512"/>
      <c r="S8" s="512"/>
      <c r="T8" s="512"/>
      <c r="U8" s="512"/>
      <c r="V8" s="512"/>
      <c r="W8" s="512"/>
      <c r="X8" s="512"/>
      <c r="Y8" s="512"/>
      <c r="Z8" s="512"/>
      <c r="AA8" s="510">
        <f>ROUND('P04'!N10,2)</f>
        <v>0</v>
      </c>
      <c r="AB8" s="510"/>
      <c r="AC8" s="510"/>
      <c r="AD8" s="510"/>
      <c r="AE8" s="510"/>
      <c r="AF8" s="510"/>
      <c r="AG8" s="510"/>
      <c r="AH8" s="510">
        <f>ROUND('P04'!N13,2)</f>
        <v>0</v>
      </c>
      <c r="AI8" s="510"/>
      <c r="AJ8" s="510"/>
      <c r="AK8" s="510"/>
      <c r="AL8" s="510"/>
      <c r="AM8" s="510"/>
      <c r="AN8" s="510"/>
    </row>
    <row r="9" spans="3:40" ht="30" customHeight="1">
      <c r="C9" s="511" t="s">
        <v>195</v>
      </c>
      <c r="D9" s="66"/>
      <c r="E9" s="66"/>
      <c r="F9" s="512" t="str">
        <f>'P05'!O3</f>
        <v>x</v>
      </c>
      <c r="G9" s="512"/>
      <c r="H9" s="512"/>
      <c r="I9" s="512"/>
      <c r="J9" s="512"/>
      <c r="K9" s="512"/>
      <c r="L9" s="512"/>
      <c r="M9" s="512"/>
      <c r="N9" s="512"/>
      <c r="O9" s="512"/>
      <c r="P9" s="512"/>
      <c r="Q9" s="512"/>
      <c r="R9" s="512"/>
      <c r="S9" s="512"/>
      <c r="T9" s="512"/>
      <c r="U9" s="512"/>
      <c r="V9" s="512"/>
      <c r="W9" s="512"/>
      <c r="X9" s="512"/>
      <c r="Y9" s="512"/>
      <c r="Z9" s="512"/>
      <c r="AA9" s="510">
        <f>ROUND('P05'!N10,2)</f>
        <v>0</v>
      </c>
      <c r="AB9" s="510"/>
      <c r="AC9" s="510"/>
      <c r="AD9" s="510"/>
      <c r="AE9" s="510"/>
      <c r="AF9" s="510"/>
      <c r="AG9" s="510"/>
      <c r="AH9" s="510">
        <f>ROUND('P05'!N13,2)</f>
        <v>0</v>
      </c>
      <c r="AI9" s="510"/>
      <c r="AJ9" s="510"/>
      <c r="AK9" s="510"/>
      <c r="AL9" s="510"/>
      <c r="AM9" s="510"/>
      <c r="AN9" s="510"/>
    </row>
    <row r="10" spans="3:40" ht="30" customHeight="1">
      <c r="C10" s="511" t="s">
        <v>196</v>
      </c>
      <c r="D10" s="66"/>
      <c r="E10" s="66"/>
      <c r="F10" s="512" t="str">
        <f>'P06'!O3</f>
        <v>x</v>
      </c>
      <c r="G10" s="512"/>
      <c r="H10" s="512"/>
      <c r="I10" s="512"/>
      <c r="J10" s="512"/>
      <c r="K10" s="512"/>
      <c r="L10" s="512"/>
      <c r="M10" s="512"/>
      <c r="N10" s="512"/>
      <c r="O10" s="512"/>
      <c r="P10" s="512"/>
      <c r="Q10" s="512"/>
      <c r="R10" s="512"/>
      <c r="S10" s="512"/>
      <c r="T10" s="512"/>
      <c r="U10" s="512"/>
      <c r="V10" s="512"/>
      <c r="W10" s="512"/>
      <c r="X10" s="512"/>
      <c r="Y10" s="512"/>
      <c r="Z10" s="512"/>
      <c r="AA10" s="510">
        <f>ROUND('P06'!N10,2)</f>
        <v>0</v>
      </c>
      <c r="AB10" s="510"/>
      <c r="AC10" s="510"/>
      <c r="AD10" s="510"/>
      <c r="AE10" s="510"/>
      <c r="AF10" s="510"/>
      <c r="AG10" s="510"/>
      <c r="AH10" s="510">
        <f>ROUND('P06'!N13,2)</f>
        <v>0</v>
      </c>
      <c r="AI10" s="510"/>
      <c r="AJ10" s="510"/>
      <c r="AK10" s="510"/>
      <c r="AL10" s="510"/>
      <c r="AM10" s="510"/>
      <c r="AN10" s="510"/>
    </row>
    <row r="11" spans="3:40" ht="30" customHeight="1">
      <c r="C11" s="511" t="s">
        <v>197</v>
      </c>
      <c r="D11" s="66"/>
      <c r="E11" s="66"/>
      <c r="F11" s="512" t="str">
        <f>'P07'!O3</f>
        <v>x</v>
      </c>
      <c r="G11" s="512"/>
      <c r="H11" s="512"/>
      <c r="I11" s="512"/>
      <c r="J11" s="512"/>
      <c r="K11" s="512"/>
      <c r="L11" s="512"/>
      <c r="M11" s="512"/>
      <c r="N11" s="512"/>
      <c r="O11" s="512"/>
      <c r="P11" s="512"/>
      <c r="Q11" s="512"/>
      <c r="R11" s="512"/>
      <c r="S11" s="512"/>
      <c r="T11" s="512"/>
      <c r="U11" s="512"/>
      <c r="V11" s="512"/>
      <c r="W11" s="512"/>
      <c r="X11" s="512"/>
      <c r="Y11" s="512"/>
      <c r="Z11" s="512"/>
      <c r="AA11" s="510">
        <f>ROUND('P07'!N10,2)</f>
        <v>0</v>
      </c>
      <c r="AB11" s="510"/>
      <c r="AC11" s="510"/>
      <c r="AD11" s="510"/>
      <c r="AE11" s="510"/>
      <c r="AF11" s="510"/>
      <c r="AG11" s="510"/>
      <c r="AH11" s="510">
        <f>ROUND('P07'!N13,2)</f>
        <v>0</v>
      </c>
      <c r="AI11" s="510"/>
      <c r="AJ11" s="510"/>
      <c r="AK11" s="510"/>
      <c r="AL11" s="510"/>
      <c r="AM11" s="510"/>
      <c r="AN11" s="510"/>
    </row>
    <row r="12" spans="3:40" ht="30" customHeight="1">
      <c r="C12" s="511" t="s">
        <v>198</v>
      </c>
      <c r="D12" s="66"/>
      <c r="E12" s="66"/>
      <c r="F12" s="512" t="str">
        <f>'P08'!O3</f>
        <v>x</v>
      </c>
      <c r="G12" s="512"/>
      <c r="H12" s="512"/>
      <c r="I12" s="512"/>
      <c r="J12" s="512"/>
      <c r="K12" s="512"/>
      <c r="L12" s="512"/>
      <c r="M12" s="512"/>
      <c r="N12" s="512"/>
      <c r="O12" s="512"/>
      <c r="P12" s="512"/>
      <c r="Q12" s="512"/>
      <c r="R12" s="512"/>
      <c r="S12" s="512"/>
      <c r="T12" s="512"/>
      <c r="U12" s="512"/>
      <c r="V12" s="512"/>
      <c r="W12" s="512"/>
      <c r="X12" s="512"/>
      <c r="Y12" s="512"/>
      <c r="Z12" s="512"/>
      <c r="AA12" s="510">
        <f>ROUND('P08'!N10,2)</f>
        <v>0</v>
      </c>
      <c r="AB12" s="510"/>
      <c r="AC12" s="510"/>
      <c r="AD12" s="510"/>
      <c r="AE12" s="510"/>
      <c r="AF12" s="510"/>
      <c r="AG12" s="510"/>
      <c r="AH12" s="510">
        <f>ROUND('P08'!N13,2)</f>
        <v>0</v>
      </c>
      <c r="AI12" s="510"/>
      <c r="AJ12" s="510"/>
      <c r="AK12" s="510"/>
      <c r="AL12" s="510"/>
      <c r="AM12" s="510"/>
      <c r="AN12" s="510"/>
    </row>
    <row r="13" spans="3:40" ht="30" customHeight="1">
      <c r="C13" s="511" t="s">
        <v>199</v>
      </c>
      <c r="D13" s="66"/>
      <c r="E13" s="66"/>
      <c r="F13" s="512" t="str">
        <f>'P09'!O3</f>
        <v>x</v>
      </c>
      <c r="G13" s="512"/>
      <c r="H13" s="512"/>
      <c r="I13" s="512"/>
      <c r="J13" s="512"/>
      <c r="K13" s="512"/>
      <c r="L13" s="512"/>
      <c r="M13" s="512"/>
      <c r="N13" s="512"/>
      <c r="O13" s="512"/>
      <c r="P13" s="512"/>
      <c r="Q13" s="512"/>
      <c r="R13" s="512"/>
      <c r="S13" s="512"/>
      <c r="T13" s="512"/>
      <c r="U13" s="512"/>
      <c r="V13" s="512"/>
      <c r="W13" s="512"/>
      <c r="X13" s="512"/>
      <c r="Y13" s="512"/>
      <c r="Z13" s="512"/>
      <c r="AA13" s="510">
        <f>ROUND('P09'!N10,2)</f>
        <v>0</v>
      </c>
      <c r="AB13" s="510"/>
      <c r="AC13" s="510"/>
      <c r="AD13" s="510"/>
      <c r="AE13" s="510"/>
      <c r="AF13" s="510"/>
      <c r="AG13" s="510"/>
      <c r="AH13" s="510">
        <f>ROUND('P09'!N13,2)</f>
        <v>0</v>
      </c>
      <c r="AI13" s="510"/>
      <c r="AJ13" s="510"/>
      <c r="AK13" s="510"/>
      <c r="AL13" s="510"/>
      <c r="AM13" s="510"/>
      <c r="AN13" s="510"/>
    </row>
    <row r="14" spans="3:40" ht="30" customHeight="1">
      <c r="C14" s="511" t="s">
        <v>200</v>
      </c>
      <c r="D14" s="66"/>
      <c r="E14" s="66"/>
      <c r="F14" s="512" t="str">
        <f>'P10'!O3</f>
        <v>x</v>
      </c>
      <c r="G14" s="512"/>
      <c r="H14" s="512"/>
      <c r="I14" s="512"/>
      <c r="J14" s="512"/>
      <c r="K14" s="512"/>
      <c r="L14" s="512"/>
      <c r="M14" s="512"/>
      <c r="N14" s="512"/>
      <c r="O14" s="512"/>
      <c r="P14" s="512"/>
      <c r="Q14" s="512"/>
      <c r="R14" s="512"/>
      <c r="S14" s="512"/>
      <c r="T14" s="512"/>
      <c r="U14" s="512"/>
      <c r="V14" s="512"/>
      <c r="W14" s="512"/>
      <c r="X14" s="512"/>
      <c r="Y14" s="512"/>
      <c r="Z14" s="512"/>
      <c r="AA14" s="510">
        <f>ROUND('P10'!N10,2)</f>
        <v>0</v>
      </c>
      <c r="AB14" s="510"/>
      <c r="AC14" s="510"/>
      <c r="AD14" s="510"/>
      <c r="AE14" s="510"/>
      <c r="AF14" s="510"/>
      <c r="AG14" s="510"/>
      <c r="AH14" s="510">
        <f>ROUND('P10'!N13,2)</f>
        <v>0</v>
      </c>
      <c r="AI14" s="510"/>
      <c r="AJ14" s="510"/>
      <c r="AK14" s="510"/>
      <c r="AL14" s="510"/>
      <c r="AM14" s="510"/>
      <c r="AN14" s="510"/>
    </row>
    <row r="15" spans="3:40" ht="30" customHeight="1">
      <c r="C15" s="511" t="s">
        <v>201</v>
      </c>
      <c r="D15" s="66"/>
      <c r="E15" s="66"/>
      <c r="F15" s="512" t="str">
        <f>'P11'!O3</f>
        <v>x</v>
      </c>
      <c r="G15" s="512"/>
      <c r="H15" s="512"/>
      <c r="I15" s="512"/>
      <c r="J15" s="512"/>
      <c r="K15" s="512"/>
      <c r="L15" s="512"/>
      <c r="M15" s="512"/>
      <c r="N15" s="512"/>
      <c r="O15" s="512"/>
      <c r="P15" s="512"/>
      <c r="Q15" s="512"/>
      <c r="R15" s="512"/>
      <c r="S15" s="512"/>
      <c r="T15" s="512"/>
      <c r="U15" s="512"/>
      <c r="V15" s="512"/>
      <c r="W15" s="512"/>
      <c r="X15" s="512"/>
      <c r="Y15" s="512"/>
      <c r="Z15" s="512"/>
      <c r="AA15" s="510">
        <f>ROUND('P11'!N10,2)</f>
        <v>0</v>
      </c>
      <c r="AB15" s="510"/>
      <c r="AC15" s="510"/>
      <c r="AD15" s="510"/>
      <c r="AE15" s="510"/>
      <c r="AF15" s="510"/>
      <c r="AG15" s="510"/>
      <c r="AH15" s="510">
        <f>ROUND('P11'!N13,2)</f>
        <v>0</v>
      </c>
      <c r="AI15" s="510"/>
      <c r="AJ15" s="510"/>
      <c r="AK15" s="510"/>
      <c r="AL15" s="510"/>
      <c r="AM15" s="510"/>
      <c r="AN15" s="510"/>
    </row>
    <row r="16" spans="3:40" ht="30" customHeight="1">
      <c r="C16" s="511" t="s">
        <v>202</v>
      </c>
      <c r="D16" s="66"/>
      <c r="E16" s="66"/>
      <c r="F16" s="512" t="str">
        <f>'P12'!O3</f>
        <v>x</v>
      </c>
      <c r="G16" s="512"/>
      <c r="H16" s="512"/>
      <c r="I16" s="512"/>
      <c r="J16" s="512"/>
      <c r="K16" s="512"/>
      <c r="L16" s="512"/>
      <c r="M16" s="512"/>
      <c r="N16" s="512"/>
      <c r="O16" s="512"/>
      <c r="P16" s="512"/>
      <c r="Q16" s="512"/>
      <c r="R16" s="512"/>
      <c r="S16" s="512"/>
      <c r="T16" s="512"/>
      <c r="U16" s="512"/>
      <c r="V16" s="512"/>
      <c r="W16" s="512"/>
      <c r="X16" s="512"/>
      <c r="Y16" s="512"/>
      <c r="Z16" s="512"/>
      <c r="AA16" s="510">
        <f>ROUND('P12'!N10,2)</f>
        <v>0</v>
      </c>
      <c r="AB16" s="510"/>
      <c r="AC16" s="510"/>
      <c r="AD16" s="510"/>
      <c r="AE16" s="510"/>
      <c r="AF16" s="510"/>
      <c r="AG16" s="510"/>
      <c r="AH16" s="510">
        <f>ROUND('P12'!N13,2)</f>
        <v>0</v>
      </c>
      <c r="AI16" s="510"/>
      <c r="AJ16" s="510"/>
      <c r="AK16" s="510"/>
      <c r="AL16" s="510"/>
      <c r="AM16" s="510"/>
      <c r="AN16" s="510"/>
    </row>
    <row r="17" spans="3:40" ht="30" customHeight="1">
      <c r="C17" s="511" t="s">
        <v>203</v>
      </c>
      <c r="D17" s="66"/>
      <c r="E17" s="66"/>
      <c r="F17" s="512" t="str">
        <f>'P13'!O3</f>
        <v>x</v>
      </c>
      <c r="G17" s="512"/>
      <c r="H17" s="512"/>
      <c r="I17" s="512"/>
      <c r="J17" s="512"/>
      <c r="K17" s="512"/>
      <c r="L17" s="512"/>
      <c r="M17" s="512"/>
      <c r="N17" s="512"/>
      <c r="O17" s="512"/>
      <c r="P17" s="512"/>
      <c r="Q17" s="512"/>
      <c r="R17" s="512"/>
      <c r="S17" s="512"/>
      <c r="T17" s="512"/>
      <c r="U17" s="512"/>
      <c r="V17" s="512"/>
      <c r="W17" s="512"/>
      <c r="X17" s="512"/>
      <c r="Y17" s="512"/>
      <c r="Z17" s="512"/>
      <c r="AA17" s="510">
        <f>ROUND('P13'!N10,2)</f>
        <v>0</v>
      </c>
      <c r="AB17" s="510"/>
      <c r="AC17" s="510"/>
      <c r="AD17" s="510"/>
      <c r="AE17" s="510"/>
      <c r="AF17" s="510"/>
      <c r="AG17" s="510"/>
      <c r="AH17" s="510">
        <f>ROUND('P13'!N13,2)</f>
        <v>0</v>
      </c>
      <c r="AI17" s="510"/>
      <c r="AJ17" s="510"/>
      <c r="AK17" s="510"/>
      <c r="AL17" s="510"/>
      <c r="AM17" s="510"/>
      <c r="AN17" s="510"/>
    </row>
    <row r="18" spans="3:40" ht="30" customHeight="1">
      <c r="C18" s="511" t="s">
        <v>204</v>
      </c>
      <c r="D18" s="66"/>
      <c r="E18" s="66"/>
      <c r="F18" s="512" t="str">
        <f>'P14'!O3</f>
        <v>x</v>
      </c>
      <c r="G18" s="512"/>
      <c r="H18" s="512"/>
      <c r="I18" s="512"/>
      <c r="J18" s="512"/>
      <c r="K18" s="512"/>
      <c r="L18" s="512"/>
      <c r="M18" s="512"/>
      <c r="N18" s="512"/>
      <c r="O18" s="512"/>
      <c r="P18" s="512"/>
      <c r="Q18" s="512"/>
      <c r="R18" s="512"/>
      <c r="S18" s="512"/>
      <c r="T18" s="512"/>
      <c r="U18" s="512"/>
      <c r="V18" s="512"/>
      <c r="W18" s="512"/>
      <c r="X18" s="512"/>
      <c r="Y18" s="512"/>
      <c r="Z18" s="512"/>
      <c r="AA18" s="510">
        <f>ROUND('P14'!N10,2)</f>
        <v>0</v>
      </c>
      <c r="AB18" s="510"/>
      <c r="AC18" s="510"/>
      <c r="AD18" s="510"/>
      <c r="AE18" s="510"/>
      <c r="AF18" s="510"/>
      <c r="AG18" s="510"/>
      <c r="AH18" s="510">
        <f>ROUND('P14'!N13,2)</f>
        <v>0</v>
      </c>
      <c r="AI18" s="510"/>
      <c r="AJ18" s="510"/>
      <c r="AK18" s="510"/>
      <c r="AL18" s="510"/>
      <c r="AM18" s="510"/>
      <c r="AN18" s="510"/>
    </row>
    <row r="19" spans="3:40" ht="30" customHeight="1">
      <c r="C19" s="511" t="s">
        <v>205</v>
      </c>
      <c r="D19" s="66"/>
      <c r="E19" s="66"/>
      <c r="F19" s="512" t="str">
        <f>'P15'!O3</f>
        <v>x</v>
      </c>
      <c r="G19" s="512"/>
      <c r="H19" s="512"/>
      <c r="I19" s="512"/>
      <c r="J19" s="512"/>
      <c r="K19" s="512"/>
      <c r="L19" s="512"/>
      <c r="M19" s="512"/>
      <c r="N19" s="512"/>
      <c r="O19" s="512"/>
      <c r="P19" s="512"/>
      <c r="Q19" s="512"/>
      <c r="R19" s="512"/>
      <c r="S19" s="512"/>
      <c r="T19" s="512"/>
      <c r="U19" s="512"/>
      <c r="V19" s="512"/>
      <c r="W19" s="512"/>
      <c r="X19" s="512"/>
      <c r="Y19" s="512"/>
      <c r="Z19" s="512"/>
      <c r="AA19" s="510">
        <f>ROUND('P15'!N10,2)</f>
        <v>0</v>
      </c>
      <c r="AB19" s="510"/>
      <c r="AC19" s="510"/>
      <c r="AD19" s="510"/>
      <c r="AE19" s="510"/>
      <c r="AF19" s="510"/>
      <c r="AG19" s="510"/>
      <c r="AH19" s="510">
        <f>ROUND('P15'!N13,2)</f>
        <v>0</v>
      </c>
      <c r="AI19" s="510"/>
      <c r="AJ19" s="510"/>
      <c r="AK19" s="510"/>
      <c r="AL19" s="510"/>
      <c r="AM19" s="510"/>
      <c r="AN19" s="510"/>
    </row>
    <row r="20" spans="3:40" ht="30" customHeight="1">
      <c r="C20" s="511" t="s">
        <v>206</v>
      </c>
      <c r="D20" s="66"/>
      <c r="E20" s="66"/>
      <c r="F20" s="512" t="str">
        <f>'P16'!O3</f>
        <v>x</v>
      </c>
      <c r="G20" s="512"/>
      <c r="H20" s="512"/>
      <c r="I20" s="512"/>
      <c r="J20" s="512"/>
      <c r="K20" s="512"/>
      <c r="L20" s="512"/>
      <c r="M20" s="512"/>
      <c r="N20" s="512"/>
      <c r="O20" s="512"/>
      <c r="P20" s="512"/>
      <c r="Q20" s="512"/>
      <c r="R20" s="512"/>
      <c r="S20" s="512"/>
      <c r="T20" s="512"/>
      <c r="U20" s="512"/>
      <c r="V20" s="512"/>
      <c r="W20" s="512"/>
      <c r="X20" s="512"/>
      <c r="Y20" s="512"/>
      <c r="Z20" s="512"/>
      <c r="AA20" s="510">
        <f>ROUND('P16'!N10,2)</f>
        <v>0</v>
      </c>
      <c r="AB20" s="510"/>
      <c r="AC20" s="510"/>
      <c r="AD20" s="510"/>
      <c r="AE20" s="510"/>
      <c r="AF20" s="510"/>
      <c r="AG20" s="510"/>
      <c r="AH20" s="510">
        <f>ROUND('P16'!N13,2)</f>
        <v>0</v>
      </c>
      <c r="AI20" s="510"/>
      <c r="AJ20" s="510"/>
      <c r="AK20" s="510"/>
      <c r="AL20" s="510"/>
      <c r="AM20" s="510"/>
      <c r="AN20" s="510"/>
    </row>
    <row r="21" spans="3:40" ht="30" customHeight="1">
      <c r="C21" s="511" t="s">
        <v>207</v>
      </c>
      <c r="D21" s="66"/>
      <c r="E21" s="66"/>
      <c r="F21" s="512" t="str">
        <f>'P17'!O3</f>
        <v>x</v>
      </c>
      <c r="G21" s="512"/>
      <c r="H21" s="512"/>
      <c r="I21" s="512"/>
      <c r="J21" s="512"/>
      <c r="K21" s="512"/>
      <c r="L21" s="512"/>
      <c r="M21" s="512"/>
      <c r="N21" s="512"/>
      <c r="O21" s="512"/>
      <c r="P21" s="512"/>
      <c r="Q21" s="512"/>
      <c r="R21" s="512"/>
      <c r="S21" s="512"/>
      <c r="T21" s="512"/>
      <c r="U21" s="512"/>
      <c r="V21" s="512"/>
      <c r="W21" s="512"/>
      <c r="X21" s="512"/>
      <c r="Y21" s="512"/>
      <c r="Z21" s="512"/>
      <c r="AA21" s="510">
        <f>ROUND('P17'!N10,2)</f>
        <v>0</v>
      </c>
      <c r="AB21" s="510"/>
      <c r="AC21" s="510"/>
      <c r="AD21" s="510"/>
      <c r="AE21" s="510"/>
      <c r="AF21" s="510"/>
      <c r="AG21" s="510"/>
      <c r="AH21" s="510">
        <f>ROUND('P17'!N13,2)</f>
        <v>0</v>
      </c>
      <c r="AI21" s="510"/>
      <c r="AJ21" s="510"/>
      <c r="AK21" s="510"/>
      <c r="AL21" s="510"/>
      <c r="AM21" s="510"/>
      <c r="AN21" s="510"/>
    </row>
    <row r="22" spans="3:40" ht="30" customHeight="1">
      <c r="C22" s="511" t="s">
        <v>208</v>
      </c>
      <c r="D22" s="66"/>
      <c r="E22" s="66"/>
      <c r="F22" s="512" t="str">
        <f>'P18'!O3</f>
        <v>x</v>
      </c>
      <c r="G22" s="512"/>
      <c r="H22" s="512"/>
      <c r="I22" s="512"/>
      <c r="J22" s="512"/>
      <c r="K22" s="512"/>
      <c r="L22" s="512"/>
      <c r="M22" s="512"/>
      <c r="N22" s="512"/>
      <c r="O22" s="512"/>
      <c r="P22" s="512"/>
      <c r="Q22" s="512"/>
      <c r="R22" s="512"/>
      <c r="S22" s="512"/>
      <c r="T22" s="512"/>
      <c r="U22" s="512"/>
      <c r="V22" s="512"/>
      <c r="W22" s="512"/>
      <c r="X22" s="512"/>
      <c r="Y22" s="512"/>
      <c r="Z22" s="512"/>
      <c r="AA22" s="510">
        <f>ROUND('P18'!N10,2)</f>
        <v>0</v>
      </c>
      <c r="AB22" s="510"/>
      <c r="AC22" s="510"/>
      <c r="AD22" s="510"/>
      <c r="AE22" s="510"/>
      <c r="AF22" s="510"/>
      <c r="AG22" s="510"/>
      <c r="AH22" s="510">
        <f>ROUND('P18'!N13,2)</f>
        <v>0</v>
      </c>
      <c r="AI22" s="510"/>
      <c r="AJ22" s="510"/>
      <c r="AK22" s="510"/>
      <c r="AL22" s="510"/>
      <c r="AM22" s="510"/>
      <c r="AN22" s="510"/>
    </row>
    <row r="23" spans="3:40" ht="30" customHeight="1">
      <c r="C23" s="511" t="s">
        <v>209</v>
      </c>
      <c r="D23" s="66"/>
      <c r="E23" s="66"/>
      <c r="F23" s="512" t="str">
        <f>'P19'!O3</f>
        <v>x</v>
      </c>
      <c r="G23" s="512"/>
      <c r="H23" s="512"/>
      <c r="I23" s="512"/>
      <c r="J23" s="512"/>
      <c r="K23" s="512"/>
      <c r="L23" s="512"/>
      <c r="M23" s="512"/>
      <c r="N23" s="512"/>
      <c r="O23" s="512"/>
      <c r="P23" s="512"/>
      <c r="Q23" s="512"/>
      <c r="R23" s="512"/>
      <c r="S23" s="512"/>
      <c r="T23" s="512"/>
      <c r="U23" s="512"/>
      <c r="V23" s="512"/>
      <c r="W23" s="512"/>
      <c r="X23" s="512"/>
      <c r="Y23" s="512"/>
      <c r="Z23" s="512"/>
      <c r="AA23" s="510">
        <f>ROUND('P19'!N10,2)</f>
        <v>0</v>
      </c>
      <c r="AB23" s="510"/>
      <c r="AC23" s="510"/>
      <c r="AD23" s="510"/>
      <c r="AE23" s="510"/>
      <c r="AF23" s="510"/>
      <c r="AG23" s="510"/>
      <c r="AH23" s="510">
        <f>ROUND('P19'!N13,2)</f>
        <v>0</v>
      </c>
      <c r="AI23" s="510"/>
      <c r="AJ23" s="510"/>
      <c r="AK23" s="510"/>
      <c r="AL23" s="510"/>
      <c r="AM23" s="510"/>
      <c r="AN23" s="510"/>
    </row>
    <row r="24" spans="3:40" ht="30" customHeight="1">
      <c r="C24" s="511" t="s">
        <v>210</v>
      </c>
      <c r="D24" s="66"/>
      <c r="E24" s="66"/>
      <c r="F24" s="512" t="str">
        <f>'P20'!O3</f>
        <v>x</v>
      </c>
      <c r="G24" s="512"/>
      <c r="H24" s="512"/>
      <c r="I24" s="512"/>
      <c r="J24" s="512"/>
      <c r="K24" s="512"/>
      <c r="L24" s="512"/>
      <c r="M24" s="512"/>
      <c r="N24" s="512"/>
      <c r="O24" s="512"/>
      <c r="P24" s="512"/>
      <c r="Q24" s="512"/>
      <c r="R24" s="512"/>
      <c r="S24" s="512"/>
      <c r="T24" s="512"/>
      <c r="U24" s="512"/>
      <c r="V24" s="512"/>
      <c r="W24" s="512"/>
      <c r="X24" s="512"/>
      <c r="Y24" s="512"/>
      <c r="Z24" s="512"/>
      <c r="AA24" s="510">
        <f>ROUND('P20'!N10,2)</f>
        <v>0</v>
      </c>
      <c r="AB24" s="510"/>
      <c r="AC24" s="510"/>
      <c r="AD24" s="510"/>
      <c r="AE24" s="510"/>
      <c r="AF24" s="510"/>
      <c r="AG24" s="510"/>
      <c r="AH24" s="510">
        <f>ROUND('P20'!N13,2)</f>
        <v>0</v>
      </c>
      <c r="AI24" s="510"/>
      <c r="AJ24" s="510"/>
      <c r="AK24" s="510"/>
      <c r="AL24" s="510"/>
      <c r="AM24" s="510"/>
      <c r="AN24" s="510"/>
    </row>
    <row r="25" spans="3:40" ht="40.5" customHeight="1">
      <c r="C25" s="506" t="s">
        <v>83</v>
      </c>
      <c r="D25" s="507"/>
      <c r="E25" s="507"/>
      <c r="F25" s="507"/>
      <c r="G25" s="507"/>
      <c r="H25" s="507"/>
      <c r="I25" s="507"/>
      <c r="J25" s="507"/>
      <c r="K25" s="507"/>
      <c r="L25" s="507"/>
      <c r="M25" s="507"/>
      <c r="N25" s="507"/>
      <c r="O25" s="507"/>
      <c r="P25" s="507"/>
      <c r="Q25" s="507"/>
      <c r="R25" s="507"/>
      <c r="S25" s="507"/>
      <c r="T25" s="507"/>
      <c r="U25" s="507"/>
      <c r="V25" s="507"/>
      <c r="W25" s="507"/>
      <c r="X25" s="507"/>
      <c r="Y25" s="507"/>
      <c r="Z25" s="508"/>
      <c r="AA25" s="509">
        <f>SUM(AA5:AA24)</f>
        <v>0</v>
      </c>
      <c r="AB25" s="509"/>
      <c r="AC25" s="509"/>
      <c r="AD25" s="509"/>
      <c r="AE25" s="509"/>
      <c r="AF25" s="509"/>
      <c r="AG25" s="509"/>
      <c r="AH25" s="509">
        <f>SUM(AH5:AH24)</f>
        <v>0</v>
      </c>
      <c r="AI25" s="509"/>
      <c r="AJ25" s="509"/>
      <c r="AK25" s="509"/>
      <c r="AL25" s="509"/>
      <c r="AM25" s="509"/>
      <c r="AN25" s="509"/>
    </row>
    <row r="26" spans="3:40" ht="40.5" customHeight="1"/>
    <row r="27" spans="3:40" ht="40.5" customHeight="1"/>
    <row r="28" spans="3:40" ht="40.5" customHeight="1"/>
    <row r="29" spans="3:40" ht="40.5" customHeight="1"/>
    <row r="30" spans="3:40" ht="40.5" customHeight="1"/>
    <row r="31" spans="3:40" ht="40.5" customHeight="1"/>
    <row r="32" spans="3:40" ht="40.5" customHeight="1"/>
    <row r="33" ht="40.5" customHeight="1"/>
    <row r="34" ht="40.5" customHeight="1"/>
  </sheetData>
  <sheetProtection sheet="1" objects="1" scenarios="1"/>
  <mergeCells count="91">
    <mergeCell ref="AA4:AG4"/>
    <mergeCell ref="AH4:AN4"/>
    <mergeCell ref="C3:Z4"/>
    <mergeCell ref="C6:E6"/>
    <mergeCell ref="C1:K1"/>
    <mergeCell ref="L1:AD1"/>
    <mergeCell ref="AE1:AN1"/>
    <mergeCell ref="C2:AN2"/>
    <mergeCell ref="AA3:AN3"/>
    <mergeCell ref="C5:E5"/>
    <mergeCell ref="AA5:AG5"/>
    <mergeCell ref="AH5:AN5"/>
    <mergeCell ref="F5:Z5"/>
    <mergeCell ref="C7:E7"/>
    <mergeCell ref="F7:Z7"/>
    <mergeCell ref="F6:Z6"/>
    <mergeCell ref="AA6:AG6"/>
    <mergeCell ref="AH6:AN6"/>
    <mergeCell ref="AA7:AG7"/>
    <mergeCell ref="AH7:AN7"/>
    <mergeCell ref="C8:E8"/>
    <mergeCell ref="F8:Z8"/>
    <mergeCell ref="AA8:AG8"/>
    <mergeCell ref="AH8:AN8"/>
    <mergeCell ref="C12:E12"/>
    <mergeCell ref="F12:Z12"/>
    <mergeCell ref="AA12:AG12"/>
    <mergeCell ref="AH12:AN12"/>
    <mergeCell ref="AA9:AG9"/>
    <mergeCell ref="AH9:AN9"/>
    <mergeCell ref="C10:E10"/>
    <mergeCell ref="F10:Z10"/>
    <mergeCell ref="AA10:AG10"/>
    <mergeCell ref="AH10:AN10"/>
    <mergeCell ref="F11:Z11"/>
    <mergeCell ref="C9:E9"/>
    <mergeCell ref="F9:Z9"/>
    <mergeCell ref="C11:E11"/>
    <mergeCell ref="AA11:AG11"/>
    <mergeCell ref="AH11:AN11"/>
    <mergeCell ref="AA13:AG13"/>
    <mergeCell ref="AH13:AN13"/>
    <mergeCell ref="C14:E14"/>
    <mergeCell ref="F14:Z14"/>
    <mergeCell ref="AA14:AG14"/>
    <mergeCell ref="AH14:AN14"/>
    <mergeCell ref="C13:E13"/>
    <mergeCell ref="F13:Z13"/>
    <mergeCell ref="AA15:AG15"/>
    <mergeCell ref="AH15:AN15"/>
    <mergeCell ref="C16:E16"/>
    <mergeCell ref="F16:Z16"/>
    <mergeCell ref="AA16:AG16"/>
    <mergeCell ref="AH16:AN16"/>
    <mergeCell ref="C15:E15"/>
    <mergeCell ref="F15:Z15"/>
    <mergeCell ref="AA17:AG17"/>
    <mergeCell ref="AH17:AN17"/>
    <mergeCell ref="C18:E18"/>
    <mergeCell ref="F18:Z18"/>
    <mergeCell ref="AA18:AG18"/>
    <mergeCell ref="AH18:AN18"/>
    <mergeCell ref="C17:E17"/>
    <mergeCell ref="F17:Z17"/>
    <mergeCell ref="AA19:AG19"/>
    <mergeCell ref="AH19:AN19"/>
    <mergeCell ref="C20:E20"/>
    <mergeCell ref="F20:Z20"/>
    <mergeCell ref="AA20:AG20"/>
    <mergeCell ref="AH20:AN20"/>
    <mergeCell ref="C19:E19"/>
    <mergeCell ref="F19:Z19"/>
    <mergeCell ref="AA21:AG21"/>
    <mergeCell ref="AH21:AN21"/>
    <mergeCell ref="C22:E22"/>
    <mergeCell ref="F22:Z22"/>
    <mergeCell ref="AA22:AG22"/>
    <mergeCell ref="AH22:AN22"/>
    <mergeCell ref="C21:E21"/>
    <mergeCell ref="F21:Z21"/>
    <mergeCell ref="C25:Z25"/>
    <mergeCell ref="AA25:AG25"/>
    <mergeCell ref="AH25:AN25"/>
    <mergeCell ref="AH23:AN23"/>
    <mergeCell ref="C24:E24"/>
    <mergeCell ref="F24:Z24"/>
    <mergeCell ref="AA24:AG24"/>
    <mergeCell ref="AH24:AN24"/>
    <mergeCell ref="C23:E23"/>
    <mergeCell ref="F23:Z23"/>
    <mergeCell ref="AA23:AG23"/>
  </mergeCells>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sheetPr>
    <tabColor rgb="FFFFFF00"/>
  </sheetPr>
  <dimension ref="C1:BH18"/>
  <sheetViews>
    <sheetView workbookViewId="0">
      <selection activeCell="N22" sqref="N22"/>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1</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AN15:BF18"/>
    <mergeCell ref="AC15:AM15"/>
    <mergeCell ref="AC16:AM16"/>
    <mergeCell ref="AC17:AM17"/>
    <mergeCell ref="AC18:AM18"/>
    <mergeCell ref="C15:P18"/>
    <mergeCell ref="Q15:AB15"/>
    <mergeCell ref="Q16:AB16"/>
    <mergeCell ref="Q17:AB17"/>
    <mergeCell ref="Q18:AB18"/>
    <mergeCell ref="AG13:AO13"/>
    <mergeCell ref="AP13:AW13"/>
    <mergeCell ref="AX13:BF13"/>
    <mergeCell ref="Y12:AB12"/>
    <mergeCell ref="AC12:AF12"/>
    <mergeCell ref="AG12:AO12"/>
    <mergeCell ref="AP12:AR12"/>
    <mergeCell ref="AS12:AW12"/>
    <mergeCell ref="D13:M13"/>
    <mergeCell ref="N13:T13"/>
    <mergeCell ref="U13:X13"/>
    <mergeCell ref="Y13:AB13"/>
    <mergeCell ref="AC13:AF13"/>
    <mergeCell ref="AG11:AO11"/>
    <mergeCell ref="AP11:AR11"/>
    <mergeCell ref="AS11:AW11"/>
    <mergeCell ref="AX11:BF11"/>
    <mergeCell ref="C11:C12"/>
    <mergeCell ref="D12:F12"/>
    <mergeCell ref="G12:M12"/>
    <mergeCell ref="N12:T12"/>
    <mergeCell ref="U12:X12"/>
    <mergeCell ref="D11:F11"/>
    <mergeCell ref="G11:M11"/>
    <mergeCell ref="N11:T11"/>
    <mergeCell ref="U11:X11"/>
    <mergeCell ref="Y11:AB11"/>
    <mergeCell ref="AX12:BF12"/>
    <mergeCell ref="AC11:AF11"/>
    <mergeCell ref="AC10:AF10"/>
    <mergeCell ref="AG10:AO10"/>
    <mergeCell ref="AX10:BF10"/>
    <mergeCell ref="AP10:AW10"/>
    <mergeCell ref="D10:M10"/>
    <mergeCell ref="N10:T10"/>
    <mergeCell ref="U10:X10"/>
    <mergeCell ref="Y10:AB10"/>
    <mergeCell ref="AC9:AF9"/>
    <mergeCell ref="AP4:AW6"/>
    <mergeCell ref="AX4:BF6"/>
    <mergeCell ref="AX7:BF7"/>
    <mergeCell ref="AS7:AW7"/>
    <mergeCell ref="AP7:AR7"/>
    <mergeCell ref="AG7:AO7"/>
    <mergeCell ref="AG8:AO8"/>
    <mergeCell ref="AG9:AO9"/>
    <mergeCell ref="AP8:AR8"/>
    <mergeCell ref="AP9:AR9"/>
    <mergeCell ref="AS8:AW8"/>
    <mergeCell ref="AS9:AW9"/>
    <mergeCell ref="AX8:BF8"/>
    <mergeCell ref="AX9:BF9"/>
    <mergeCell ref="AG4:AO6"/>
    <mergeCell ref="N9:T9"/>
    <mergeCell ref="U8:X8"/>
    <mergeCell ref="U9:X9"/>
    <mergeCell ref="Y8:AB8"/>
    <mergeCell ref="Y9:AB9"/>
    <mergeCell ref="N7:T7"/>
    <mergeCell ref="U7:X7"/>
    <mergeCell ref="Y7:AB7"/>
    <mergeCell ref="AC7:AF7"/>
    <mergeCell ref="G8:M8"/>
    <mergeCell ref="N8:T8"/>
    <mergeCell ref="AC8:AF8"/>
    <mergeCell ref="D7:F7"/>
    <mergeCell ref="D8:F8"/>
    <mergeCell ref="D9:F9"/>
    <mergeCell ref="C7:C9"/>
    <mergeCell ref="G7:M7"/>
    <mergeCell ref="G9:M9"/>
    <mergeCell ref="C4:F6"/>
    <mergeCell ref="G4:M6"/>
    <mergeCell ref="N4:T6"/>
    <mergeCell ref="U4:AF4"/>
    <mergeCell ref="U5:X5"/>
    <mergeCell ref="Y5:AB5"/>
    <mergeCell ref="AC5:AF5"/>
    <mergeCell ref="U6:X6"/>
    <mergeCell ref="Y6:AB6"/>
    <mergeCell ref="AC6:AF6"/>
    <mergeCell ref="C2:N2"/>
    <mergeCell ref="O1:BF2"/>
    <mergeCell ref="C3:K3"/>
    <mergeCell ref="L3:N3"/>
    <mergeCell ref="O3:BF3"/>
    <mergeCell ref="C1:N1"/>
  </mergeCells>
  <conditionalFormatting sqref="O3:BF3">
    <cfRule type="cellIs" dxfId="40" priority="3" operator="notEqual">
      <formula>"X"</formula>
    </cfRule>
  </conditionalFormatting>
  <conditionalFormatting sqref="D7:F9 D11:F12">
    <cfRule type="cellIs" dxfId="39" priority="2"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tabColor rgb="FFFFFF00"/>
  </sheetPr>
  <dimension ref="C1:BH18"/>
  <sheetViews>
    <sheetView workbookViewId="0">
      <selection activeCell="H20" sqref="H20"/>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2</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8" priority="2" operator="notEqual">
      <formula>"X"</formula>
    </cfRule>
  </conditionalFormatting>
  <conditionalFormatting sqref="D7:F9 D11:F12">
    <cfRule type="cellIs" dxfId="37"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sheetPr>
    <tabColor rgb="FFFFFF00"/>
  </sheetPr>
  <dimension ref="C1:BH18"/>
  <sheetViews>
    <sheetView workbookViewId="0">
      <selection activeCell="D13" sqref="D13:M13"/>
    </sheetView>
  </sheetViews>
  <sheetFormatPr defaultRowHeight="15"/>
  <cols>
    <col min="1" max="120" width="2" customWidth="1"/>
  </cols>
  <sheetData>
    <row r="1" spans="3:60" ht="20.25">
      <c r="C1" s="538" t="s">
        <v>165</v>
      </c>
      <c r="D1" s="350"/>
      <c r="E1" s="350"/>
      <c r="F1" s="350"/>
      <c r="G1" s="350"/>
      <c r="H1" s="350"/>
      <c r="I1" s="350"/>
      <c r="J1" s="350"/>
      <c r="K1" s="350"/>
      <c r="L1" s="57"/>
      <c r="M1" s="57"/>
      <c r="N1" s="58"/>
      <c r="O1" s="525" t="s">
        <v>229</v>
      </c>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7"/>
      <c r="BG1" s="15"/>
      <c r="BH1" s="15"/>
    </row>
    <row r="2" spans="3:60" ht="25.5">
      <c r="C2" s="521" t="str">
        <f>Dati!T13</f>
        <v>2015/2016</v>
      </c>
      <c r="D2" s="522"/>
      <c r="E2" s="522"/>
      <c r="F2" s="522"/>
      <c r="G2" s="522"/>
      <c r="H2" s="522"/>
      <c r="I2" s="522"/>
      <c r="J2" s="522"/>
      <c r="K2" s="522"/>
      <c r="L2" s="523"/>
      <c r="M2" s="523"/>
      <c r="N2" s="524"/>
      <c r="O2" s="528"/>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30"/>
    </row>
    <row r="3" spans="3:60" ht="32.25" customHeight="1">
      <c r="C3" s="531" t="s">
        <v>211</v>
      </c>
      <c r="D3" s="344"/>
      <c r="E3" s="344"/>
      <c r="F3" s="344"/>
      <c r="G3" s="344"/>
      <c r="H3" s="344"/>
      <c r="I3" s="344"/>
      <c r="J3" s="344"/>
      <c r="K3" s="345"/>
      <c r="L3" s="532">
        <v>3</v>
      </c>
      <c r="M3" s="533"/>
      <c r="N3" s="534"/>
      <c r="O3" s="535" t="s">
        <v>60</v>
      </c>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7"/>
    </row>
    <row r="4" spans="3:60" ht="20.25" customHeight="1">
      <c r="C4" s="539" t="s">
        <v>213</v>
      </c>
      <c r="D4" s="539"/>
      <c r="E4" s="539"/>
      <c r="F4" s="540"/>
      <c r="G4" s="541" t="s">
        <v>214</v>
      </c>
      <c r="H4" s="541"/>
      <c r="I4" s="541"/>
      <c r="J4" s="541"/>
      <c r="K4" s="542"/>
      <c r="L4" s="66"/>
      <c r="M4" s="66"/>
      <c r="N4" s="545" t="s">
        <v>215</v>
      </c>
      <c r="O4" s="545"/>
      <c r="P4" s="545"/>
      <c r="Q4" s="545"/>
      <c r="R4" s="545"/>
      <c r="S4" s="546"/>
      <c r="T4" s="546"/>
      <c r="U4" s="547" t="s">
        <v>216</v>
      </c>
      <c r="V4" s="547"/>
      <c r="W4" s="547"/>
      <c r="X4" s="547"/>
      <c r="Y4" s="547"/>
      <c r="Z4" s="547"/>
      <c r="AA4" s="547"/>
      <c r="AB4" s="66"/>
      <c r="AC4" s="66"/>
      <c r="AD4" s="66"/>
      <c r="AE4" s="66"/>
      <c r="AF4" s="66"/>
      <c r="AG4" s="571" t="s">
        <v>220</v>
      </c>
      <c r="AH4" s="571"/>
      <c r="AI4" s="571"/>
      <c r="AJ4" s="571"/>
      <c r="AK4" s="571"/>
      <c r="AL4" s="572"/>
      <c r="AM4" s="572"/>
      <c r="AN4" s="572"/>
      <c r="AO4" s="572"/>
      <c r="AP4" s="561" t="s">
        <v>221</v>
      </c>
      <c r="AQ4" s="487"/>
      <c r="AR4" s="487"/>
      <c r="AS4" s="487"/>
      <c r="AT4" s="487"/>
      <c r="AU4" s="487"/>
      <c r="AV4" s="487"/>
      <c r="AW4" s="562"/>
      <c r="AX4" s="566" t="s">
        <v>222</v>
      </c>
      <c r="AY4" s="487"/>
      <c r="AZ4" s="487"/>
      <c r="BA4" s="487"/>
      <c r="BB4" s="487"/>
      <c r="BC4" s="487"/>
      <c r="BD4" s="487"/>
      <c r="BE4" s="487"/>
      <c r="BF4" s="562"/>
    </row>
    <row r="5" spans="3:60" ht="15" customHeight="1">
      <c r="C5" s="539"/>
      <c r="D5" s="539"/>
      <c r="E5" s="539"/>
      <c r="F5" s="540"/>
      <c r="G5" s="541"/>
      <c r="H5" s="541"/>
      <c r="I5" s="541"/>
      <c r="J5" s="541"/>
      <c r="K5" s="542"/>
      <c r="L5" s="66"/>
      <c r="M5" s="66"/>
      <c r="N5" s="545"/>
      <c r="O5" s="545"/>
      <c r="P5" s="545"/>
      <c r="Q5" s="545"/>
      <c r="R5" s="545"/>
      <c r="S5" s="546"/>
      <c r="T5" s="546"/>
      <c r="U5" s="548" t="s">
        <v>217</v>
      </c>
      <c r="V5" s="548"/>
      <c r="W5" s="66"/>
      <c r="X5" s="66"/>
      <c r="Y5" s="548" t="s">
        <v>218</v>
      </c>
      <c r="Z5" s="548"/>
      <c r="AA5" s="66"/>
      <c r="AB5" s="66"/>
      <c r="AC5" s="548" t="s">
        <v>219</v>
      </c>
      <c r="AD5" s="548"/>
      <c r="AE5" s="66"/>
      <c r="AF5" s="66"/>
      <c r="AG5" s="571"/>
      <c r="AH5" s="571"/>
      <c r="AI5" s="571"/>
      <c r="AJ5" s="571"/>
      <c r="AK5" s="571"/>
      <c r="AL5" s="572"/>
      <c r="AM5" s="572"/>
      <c r="AN5" s="572"/>
      <c r="AO5" s="572"/>
      <c r="AP5" s="563"/>
      <c r="AQ5" s="111"/>
      <c r="AR5" s="111"/>
      <c r="AS5" s="111"/>
      <c r="AT5" s="111"/>
      <c r="AU5" s="111"/>
      <c r="AV5" s="111"/>
      <c r="AW5" s="564"/>
      <c r="AX5" s="563"/>
      <c r="AY5" s="111"/>
      <c r="AZ5" s="111"/>
      <c r="BA5" s="111"/>
      <c r="BB5" s="111"/>
      <c r="BC5" s="111"/>
      <c r="BD5" s="111"/>
      <c r="BE5" s="111"/>
      <c r="BF5" s="564"/>
    </row>
    <row r="6" spans="3:60" ht="15" customHeight="1">
      <c r="C6" s="539"/>
      <c r="D6" s="539"/>
      <c r="E6" s="539"/>
      <c r="F6" s="540"/>
      <c r="G6" s="543"/>
      <c r="H6" s="543"/>
      <c r="I6" s="543"/>
      <c r="J6" s="543"/>
      <c r="K6" s="544"/>
      <c r="L6" s="264"/>
      <c r="M6" s="264"/>
      <c r="N6" s="545"/>
      <c r="O6" s="545"/>
      <c r="P6" s="545"/>
      <c r="Q6" s="545"/>
      <c r="R6" s="545"/>
      <c r="S6" s="546"/>
      <c r="T6" s="546"/>
      <c r="U6" s="549">
        <f>Dati!B6</f>
        <v>8.7999999999999995E-2</v>
      </c>
      <c r="V6" s="549"/>
      <c r="W6" s="549"/>
      <c r="X6" s="549"/>
      <c r="Y6" s="549">
        <f>Dati!X6</f>
        <v>3.5000000000000001E-3</v>
      </c>
      <c r="Z6" s="549"/>
      <c r="AA6" s="549"/>
      <c r="AB6" s="549"/>
      <c r="AC6" s="550">
        <f>Dati!N5</f>
        <v>9.15</v>
      </c>
      <c r="AD6" s="550"/>
      <c r="AE6" s="550"/>
      <c r="AF6" s="550"/>
      <c r="AG6" s="571"/>
      <c r="AH6" s="571"/>
      <c r="AI6" s="571"/>
      <c r="AJ6" s="571"/>
      <c r="AK6" s="571"/>
      <c r="AL6" s="572"/>
      <c r="AM6" s="572"/>
      <c r="AN6" s="572"/>
      <c r="AO6" s="572"/>
      <c r="AP6" s="565"/>
      <c r="AQ6" s="61"/>
      <c r="AR6" s="61"/>
      <c r="AS6" s="61"/>
      <c r="AT6" s="61"/>
      <c r="AU6" s="61"/>
      <c r="AV6" s="61"/>
      <c r="AW6" s="62"/>
      <c r="AX6" s="565"/>
      <c r="AY6" s="61"/>
      <c r="AZ6" s="61"/>
      <c r="BA6" s="61"/>
      <c r="BB6" s="61"/>
      <c r="BC6" s="61"/>
      <c r="BD6" s="61"/>
      <c r="BE6" s="61"/>
      <c r="BF6" s="62"/>
    </row>
    <row r="7" spans="3:60" ht="27.75">
      <c r="C7" s="552" t="s">
        <v>21</v>
      </c>
      <c r="D7" s="551">
        <v>0</v>
      </c>
      <c r="E7" s="551"/>
      <c r="F7" s="551"/>
      <c r="G7" s="553">
        <f>ROUND(Dati!T20,2)</f>
        <v>50</v>
      </c>
      <c r="H7" s="554"/>
      <c r="I7" s="554"/>
      <c r="J7" s="554"/>
      <c r="K7" s="281"/>
      <c r="L7" s="281"/>
      <c r="M7" s="555"/>
      <c r="N7" s="556">
        <f>ROUND(D7*G7,2)</f>
        <v>0</v>
      </c>
      <c r="O7" s="557"/>
      <c r="P7" s="557"/>
      <c r="Q7" s="557"/>
      <c r="R7" s="558"/>
      <c r="S7" s="558"/>
      <c r="T7" s="559"/>
      <c r="U7" s="560">
        <f>ROUND(N7*U6,2)</f>
        <v>0</v>
      </c>
      <c r="V7" s="560"/>
      <c r="W7" s="560"/>
      <c r="X7" s="560"/>
      <c r="Y7" s="560">
        <f>ROUND(N7*Y6,2)</f>
        <v>0</v>
      </c>
      <c r="Z7" s="560"/>
      <c r="AA7" s="560"/>
      <c r="AB7" s="560"/>
      <c r="AC7" s="560">
        <f>ROUND(U7+Y7,2)</f>
        <v>0</v>
      </c>
      <c r="AD7" s="560"/>
      <c r="AE7" s="560"/>
      <c r="AF7" s="560"/>
      <c r="AG7" s="567">
        <f t="shared" ref="AG7:AG13" si="0">ROUND(N7-AC7,2)</f>
        <v>0</v>
      </c>
      <c r="AH7" s="567"/>
      <c r="AI7" s="567"/>
      <c r="AJ7" s="567"/>
      <c r="AK7" s="567"/>
      <c r="AL7" s="567"/>
      <c r="AM7" s="567"/>
      <c r="AN7" s="567"/>
      <c r="AO7" s="568"/>
      <c r="AP7" s="570">
        <v>0.27</v>
      </c>
      <c r="AQ7" s="570"/>
      <c r="AR7" s="570"/>
      <c r="AS7" s="569">
        <f>ROUND(AG7*AP7,2)</f>
        <v>0</v>
      </c>
      <c r="AT7" s="569"/>
      <c r="AU7" s="569"/>
      <c r="AV7" s="569"/>
      <c r="AW7" s="569"/>
      <c r="AX7" s="567">
        <f>ROUND(AG7-AS7,2)</f>
        <v>0</v>
      </c>
      <c r="AY7" s="568"/>
      <c r="AZ7" s="568"/>
      <c r="BA7" s="568"/>
      <c r="BB7" s="568"/>
      <c r="BC7" s="568"/>
      <c r="BD7" s="568"/>
      <c r="BE7" s="568"/>
      <c r="BF7" s="568"/>
    </row>
    <row r="8" spans="3:60" ht="27.75">
      <c r="C8" s="552"/>
      <c r="D8" s="551">
        <v>0</v>
      </c>
      <c r="E8" s="551"/>
      <c r="F8" s="551"/>
      <c r="G8" s="553">
        <f>ROUND(Dati!T21,2)</f>
        <v>35</v>
      </c>
      <c r="H8" s="554"/>
      <c r="I8" s="554"/>
      <c r="J8" s="554"/>
      <c r="K8" s="281"/>
      <c r="L8" s="281"/>
      <c r="M8" s="555"/>
      <c r="N8" s="556">
        <f t="shared" ref="N8:N9" si="1">ROUND(D8*G8,2)</f>
        <v>0</v>
      </c>
      <c r="O8" s="557"/>
      <c r="P8" s="557"/>
      <c r="Q8" s="557"/>
      <c r="R8" s="558"/>
      <c r="S8" s="558"/>
      <c r="T8" s="559"/>
      <c r="U8" s="560">
        <f>ROUND(N8*U6,2)</f>
        <v>0</v>
      </c>
      <c r="V8" s="560"/>
      <c r="W8" s="560"/>
      <c r="X8" s="560"/>
      <c r="Y8" s="560">
        <f>ROUND(N8*Y6,2)</f>
        <v>0</v>
      </c>
      <c r="Z8" s="560"/>
      <c r="AA8" s="560"/>
      <c r="AB8" s="560"/>
      <c r="AC8" s="560">
        <f t="shared" ref="AC8:AC9" si="2">ROUND(U8+Y8,2)</f>
        <v>0</v>
      </c>
      <c r="AD8" s="560"/>
      <c r="AE8" s="560"/>
      <c r="AF8" s="560"/>
      <c r="AG8" s="567">
        <f t="shared" si="0"/>
        <v>0</v>
      </c>
      <c r="AH8" s="567"/>
      <c r="AI8" s="567"/>
      <c r="AJ8" s="567"/>
      <c r="AK8" s="567"/>
      <c r="AL8" s="567"/>
      <c r="AM8" s="567"/>
      <c r="AN8" s="567"/>
      <c r="AO8" s="568"/>
      <c r="AP8" s="570">
        <v>0.27</v>
      </c>
      <c r="AQ8" s="570"/>
      <c r="AR8" s="570"/>
      <c r="AS8" s="569">
        <f t="shared" ref="AS8:AS9" si="3">ROUND(AG8*AP8,2)</f>
        <v>0</v>
      </c>
      <c r="AT8" s="569"/>
      <c r="AU8" s="569"/>
      <c r="AV8" s="569"/>
      <c r="AW8" s="569"/>
      <c r="AX8" s="567">
        <f t="shared" ref="AX8:AX9" si="4">ROUND(AG8-AS8,2)</f>
        <v>0</v>
      </c>
      <c r="AY8" s="568"/>
      <c r="AZ8" s="568"/>
      <c r="BA8" s="568"/>
      <c r="BB8" s="568"/>
      <c r="BC8" s="568"/>
      <c r="BD8" s="568"/>
      <c r="BE8" s="568"/>
      <c r="BF8" s="568"/>
    </row>
    <row r="9" spans="3:60" ht="27.75">
      <c r="C9" s="552"/>
      <c r="D9" s="551">
        <v>0</v>
      </c>
      <c r="E9" s="551"/>
      <c r="F9" s="551"/>
      <c r="G9" s="553">
        <f>ROUND(Dati!T22,2)</f>
        <v>17.5</v>
      </c>
      <c r="H9" s="554"/>
      <c r="I9" s="554"/>
      <c r="J9" s="554"/>
      <c r="K9" s="281"/>
      <c r="L9" s="281"/>
      <c r="M9" s="555"/>
      <c r="N9" s="556">
        <f t="shared" si="1"/>
        <v>0</v>
      </c>
      <c r="O9" s="557"/>
      <c r="P9" s="557"/>
      <c r="Q9" s="557"/>
      <c r="R9" s="558"/>
      <c r="S9" s="558"/>
      <c r="T9" s="559"/>
      <c r="U9" s="560">
        <f>ROUND(N9*U6,2)</f>
        <v>0</v>
      </c>
      <c r="V9" s="560"/>
      <c r="W9" s="560"/>
      <c r="X9" s="560"/>
      <c r="Y9" s="560">
        <f>ROUND(N9*Y6,2)</f>
        <v>0</v>
      </c>
      <c r="Z9" s="560"/>
      <c r="AA9" s="560"/>
      <c r="AB9" s="560"/>
      <c r="AC9" s="560">
        <f t="shared" si="2"/>
        <v>0</v>
      </c>
      <c r="AD9" s="560"/>
      <c r="AE9" s="560"/>
      <c r="AF9" s="560"/>
      <c r="AG9" s="567">
        <f t="shared" si="0"/>
        <v>0</v>
      </c>
      <c r="AH9" s="567"/>
      <c r="AI9" s="567"/>
      <c r="AJ9" s="567"/>
      <c r="AK9" s="567"/>
      <c r="AL9" s="567"/>
      <c r="AM9" s="567"/>
      <c r="AN9" s="567"/>
      <c r="AO9" s="568"/>
      <c r="AP9" s="570">
        <v>0.27</v>
      </c>
      <c r="AQ9" s="570"/>
      <c r="AR9" s="570"/>
      <c r="AS9" s="569">
        <f t="shared" si="3"/>
        <v>0</v>
      </c>
      <c r="AT9" s="569"/>
      <c r="AU9" s="569"/>
      <c r="AV9" s="569"/>
      <c r="AW9" s="569"/>
      <c r="AX9" s="567">
        <f t="shared" si="4"/>
        <v>0</v>
      </c>
      <c r="AY9" s="568"/>
      <c r="AZ9" s="568"/>
      <c r="BA9" s="568"/>
      <c r="BB9" s="568"/>
      <c r="BC9" s="568"/>
      <c r="BD9" s="568"/>
      <c r="BE9" s="568"/>
      <c r="BF9" s="568"/>
    </row>
    <row r="10" spans="3:60" ht="27.75">
      <c r="C10" s="16"/>
      <c r="D10" s="579" t="s">
        <v>126</v>
      </c>
      <c r="E10" s="580"/>
      <c r="F10" s="580"/>
      <c r="G10" s="580"/>
      <c r="H10" s="580"/>
      <c r="I10" s="580"/>
      <c r="J10" s="580"/>
      <c r="K10" s="581"/>
      <c r="L10" s="581"/>
      <c r="M10" s="582"/>
      <c r="N10" s="583">
        <f>ROUND(N7+N8+N9,2)</f>
        <v>0</v>
      </c>
      <c r="O10" s="584"/>
      <c r="P10" s="584"/>
      <c r="Q10" s="584"/>
      <c r="R10" s="585"/>
      <c r="S10" s="585"/>
      <c r="T10" s="586"/>
      <c r="U10" s="573">
        <f>ROUND(U7+U8+U9,2)</f>
        <v>0</v>
      </c>
      <c r="V10" s="573"/>
      <c r="W10" s="573"/>
      <c r="X10" s="573"/>
      <c r="Y10" s="573">
        <f>ROUND(Y7+Y8+Y9,2)</f>
        <v>0</v>
      </c>
      <c r="Z10" s="573"/>
      <c r="AA10" s="573"/>
      <c r="AB10" s="573"/>
      <c r="AC10" s="573">
        <f>ROUND(AC7+AC8+AC9,2)</f>
        <v>0</v>
      </c>
      <c r="AD10" s="573"/>
      <c r="AE10" s="573"/>
      <c r="AF10" s="573"/>
      <c r="AG10" s="574">
        <f t="shared" si="0"/>
        <v>0</v>
      </c>
      <c r="AH10" s="574"/>
      <c r="AI10" s="574"/>
      <c r="AJ10" s="574"/>
      <c r="AK10" s="574"/>
      <c r="AL10" s="574"/>
      <c r="AM10" s="574"/>
      <c r="AN10" s="574"/>
      <c r="AO10" s="574"/>
      <c r="AP10" s="576">
        <f>ROUND(AS7+AS8+AS9,2)</f>
        <v>0</v>
      </c>
      <c r="AQ10" s="577"/>
      <c r="AR10" s="577"/>
      <c r="AS10" s="577"/>
      <c r="AT10" s="577"/>
      <c r="AU10" s="577"/>
      <c r="AV10" s="577"/>
      <c r="AW10" s="578"/>
      <c r="AX10" s="575">
        <f>ROUND(AG10-AP10,2)</f>
        <v>0</v>
      </c>
      <c r="AY10" s="575"/>
      <c r="AZ10" s="575"/>
      <c r="BA10" s="575"/>
      <c r="BB10" s="575"/>
      <c r="BC10" s="575"/>
      <c r="BD10" s="575"/>
      <c r="BE10" s="575"/>
      <c r="BF10" s="575"/>
    </row>
    <row r="11" spans="3:60" ht="27.75">
      <c r="C11" s="552" t="s">
        <v>223</v>
      </c>
      <c r="D11" s="551">
        <v>0</v>
      </c>
      <c r="E11" s="551"/>
      <c r="F11" s="551"/>
      <c r="G11" s="553">
        <f>ROUND(Dati!T23,2)</f>
        <v>14.5</v>
      </c>
      <c r="H11" s="554"/>
      <c r="I11" s="554"/>
      <c r="J11" s="554"/>
      <c r="K11" s="281"/>
      <c r="L11" s="281"/>
      <c r="M11" s="555"/>
      <c r="N11" s="556">
        <f t="shared" ref="N11:N12" si="5">ROUND(D11*G11,2)</f>
        <v>0</v>
      </c>
      <c r="O11" s="557"/>
      <c r="P11" s="557"/>
      <c r="Q11" s="557"/>
      <c r="R11" s="558"/>
      <c r="S11" s="558"/>
      <c r="T11" s="559"/>
      <c r="U11" s="560">
        <f>ROUND(N11*U6,2)</f>
        <v>0</v>
      </c>
      <c r="V11" s="560"/>
      <c r="W11" s="560"/>
      <c r="X11" s="560"/>
      <c r="Y11" s="560">
        <f>ROUND(N11*Y6,2)</f>
        <v>0</v>
      </c>
      <c r="Z11" s="560"/>
      <c r="AA11" s="560"/>
      <c r="AB11" s="560"/>
      <c r="AC11" s="560">
        <f t="shared" ref="AC11:AC12" si="6">ROUND(U11+Y11,2)</f>
        <v>0</v>
      </c>
      <c r="AD11" s="560"/>
      <c r="AE11" s="560"/>
      <c r="AF11" s="560"/>
      <c r="AG11" s="567">
        <f t="shared" si="0"/>
        <v>0</v>
      </c>
      <c r="AH11" s="567"/>
      <c r="AI11" s="567"/>
      <c r="AJ11" s="567"/>
      <c r="AK11" s="567"/>
      <c r="AL11" s="567"/>
      <c r="AM11" s="567"/>
      <c r="AN11" s="567"/>
      <c r="AO11" s="568"/>
      <c r="AP11" s="570">
        <v>0.27</v>
      </c>
      <c r="AQ11" s="570"/>
      <c r="AR11" s="570"/>
      <c r="AS11" s="569">
        <f t="shared" ref="AS11:AS12" si="7">ROUND(AG11*AP11,2)</f>
        <v>0</v>
      </c>
      <c r="AT11" s="569"/>
      <c r="AU11" s="569"/>
      <c r="AV11" s="569"/>
      <c r="AW11" s="569"/>
      <c r="AX11" s="567">
        <f t="shared" ref="AX11:AX12" si="8">ROUND(AG11-AS11,2)</f>
        <v>0</v>
      </c>
      <c r="AY11" s="568"/>
      <c r="AZ11" s="568"/>
      <c r="BA11" s="568"/>
      <c r="BB11" s="568"/>
      <c r="BC11" s="568"/>
      <c r="BD11" s="568"/>
      <c r="BE11" s="568"/>
      <c r="BF11" s="568"/>
    </row>
    <row r="12" spans="3:60" ht="27.75">
      <c r="C12" s="552"/>
      <c r="D12" s="551">
        <v>0</v>
      </c>
      <c r="E12" s="551"/>
      <c r="F12" s="551"/>
      <c r="G12" s="553">
        <f>ROUND(Dati!T24,2)</f>
        <v>12.5</v>
      </c>
      <c r="H12" s="554"/>
      <c r="I12" s="554"/>
      <c r="J12" s="554"/>
      <c r="K12" s="281"/>
      <c r="L12" s="281"/>
      <c r="M12" s="555"/>
      <c r="N12" s="556">
        <f t="shared" si="5"/>
        <v>0</v>
      </c>
      <c r="O12" s="557"/>
      <c r="P12" s="557"/>
      <c r="Q12" s="557"/>
      <c r="R12" s="558"/>
      <c r="S12" s="558"/>
      <c r="T12" s="559"/>
      <c r="U12" s="560">
        <f>ROUND(N12*U6,2)</f>
        <v>0</v>
      </c>
      <c r="V12" s="560"/>
      <c r="W12" s="560"/>
      <c r="X12" s="560"/>
      <c r="Y12" s="560">
        <f>ROUND(N12*Y6,2)</f>
        <v>0</v>
      </c>
      <c r="Z12" s="560"/>
      <c r="AA12" s="560"/>
      <c r="AB12" s="560"/>
      <c r="AC12" s="560">
        <f t="shared" si="6"/>
        <v>0</v>
      </c>
      <c r="AD12" s="560"/>
      <c r="AE12" s="560"/>
      <c r="AF12" s="560"/>
      <c r="AG12" s="567">
        <f t="shared" si="0"/>
        <v>0</v>
      </c>
      <c r="AH12" s="567"/>
      <c r="AI12" s="567"/>
      <c r="AJ12" s="567"/>
      <c r="AK12" s="567"/>
      <c r="AL12" s="567"/>
      <c r="AM12" s="567"/>
      <c r="AN12" s="567"/>
      <c r="AO12" s="568"/>
      <c r="AP12" s="570">
        <v>0.27</v>
      </c>
      <c r="AQ12" s="570"/>
      <c r="AR12" s="570"/>
      <c r="AS12" s="569">
        <f t="shared" si="7"/>
        <v>0</v>
      </c>
      <c r="AT12" s="569"/>
      <c r="AU12" s="569"/>
      <c r="AV12" s="569"/>
      <c r="AW12" s="569"/>
      <c r="AX12" s="567">
        <f t="shared" si="8"/>
        <v>0</v>
      </c>
      <c r="AY12" s="568"/>
      <c r="AZ12" s="568"/>
      <c r="BA12" s="568"/>
      <c r="BB12" s="568"/>
      <c r="BC12" s="568"/>
      <c r="BD12" s="568"/>
      <c r="BE12" s="568"/>
      <c r="BF12" s="568"/>
    </row>
    <row r="13" spans="3:60" ht="27.75">
      <c r="C13" s="16"/>
      <c r="D13" s="579" t="s">
        <v>126</v>
      </c>
      <c r="E13" s="580"/>
      <c r="F13" s="580"/>
      <c r="G13" s="580"/>
      <c r="H13" s="580"/>
      <c r="I13" s="580"/>
      <c r="J13" s="580"/>
      <c r="K13" s="581"/>
      <c r="L13" s="581"/>
      <c r="M13" s="582"/>
      <c r="N13" s="583">
        <f>ROUND(N11+N12,2)</f>
        <v>0</v>
      </c>
      <c r="O13" s="584"/>
      <c r="P13" s="584"/>
      <c r="Q13" s="584"/>
      <c r="R13" s="585"/>
      <c r="S13" s="585"/>
      <c r="T13" s="586"/>
      <c r="U13" s="573">
        <f>ROUND(U11+U12,2)</f>
        <v>0</v>
      </c>
      <c r="V13" s="573"/>
      <c r="W13" s="573"/>
      <c r="X13" s="573"/>
      <c r="Y13" s="573">
        <f>ROUND(Y11+Y12,2)</f>
        <v>0</v>
      </c>
      <c r="Z13" s="573"/>
      <c r="AA13" s="573"/>
      <c r="AB13" s="573"/>
      <c r="AC13" s="573">
        <f>ROUND(AC11+AC12,2)</f>
        <v>0</v>
      </c>
      <c r="AD13" s="573"/>
      <c r="AE13" s="573"/>
      <c r="AF13" s="573"/>
      <c r="AG13" s="574">
        <f t="shared" si="0"/>
        <v>0</v>
      </c>
      <c r="AH13" s="574"/>
      <c r="AI13" s="574"/>
      <c r="AJ13" s="574"/>
      <c r="AK13" s="574"/>
      <c r="AL13" s="574"/>
      <c r="AM13" s="574"/>
      <c r="AN13" s="574"/>
      <c r="AO13" s="574"/>
      <c r="AP13" s="576">
        <f>ROUND(AS11+AS12,2)</f>
        <v>0</v>
      </c>
      <c r="AQ13" s="577"/>
      <c r="AR13" s="577"/>
      <c r="AS13" s="577"/>
      <c r="AT13" s="577"/>
      <c r="AU13" s="577"/>
      <c r="AV13" s="577"/>
      <c r="AW13" s="578"/>
      <c r="AX13" s="575">
        <f>ROUND(AG13-AP13,2)</f>
        <v>0</v>
      </c>
      <c r="AY13" s="575"/>
      <c r="AZ13" s="575"/>
      <c r="BA13" s="575"/>
      <c r="BB13" s="575"/>
      <c r="BC13" s="575"/>
      <c r="BD13" s="575"/>
      <c r="BE13" s="575"/>
      <c r="BF13" s="575"/>
    </row>
    <row r="15" spans="3:60" ht="30" customHeight="1">
      <c r="C15" s="587" t="s">
        <v>224</v>
      </c>
      <c r="D15" s="588"/>
      <c r="E15" s="588"/>
      <c r="F15" s="588"/>
      <c r="G15" s="588"/>
      <c r="H15" s="588"/>
      <c r="I15" s="588"/>
      <c r="J15" s="588"/>
      <c r="K15" s="589"/>
      <c r="L15" s="589"/>
      <c r="M15" s="589"/>
      <c r="N15" s="589"/>
      <c r="O15" s="589"/>
      <c r="P15" s="589"/>
      <c r="Q15" s="598" t="s">
        <v>225</v>
      </c>
      <c r="R15" s="599"/>
      <c r="S15" s="599"/>
      <c r="T15" s="599"/>
      <c r="U15" s="599"/>
      <c r="V15" s="599"/>
      <c r="W15" s="599"/>
      <c r="X15" s="68"/>
      <c r="Y15" s="68"/>
      <c r="Z15" s="68"/>
      <c r="AA15" s="68"/>
      <c r="AB15" s="68"/>
      <c r="AC15" s="609">
        <f>ROUND(AX10+AX13,2)</f>
        <v>0</v>
      </c>
      <c r="AD15" s="558"/>
      <c r="AE15" s="558"/>
      <c r="AF15" s="558"/>
      <c r="AG15" s="558"/>
      <c r="AH15" s="558"/>
      <c r="AI15" s="558"/>
      <c r="AJ15" s="558"/>
      <c r="AK15" s="558"/>
      <c r="AL15" s="558"/>
      <c r="AM15" s="559"/>
      <c r="AN15" s="600">
        <f>ROUND(AC15+AC16+AC17+AC18,2)</f>
        <v>0</v>
      </c>
      <c r="AO15" s="601"/>
      <c r="AP15" s="601"/>
      <c r="AQ15" s="601"/>
      <c r="AR15" s="601"/>
      <c r="AS15" s="601"/>
      <c r="AT15" s="601"/>
      <c r="AU15" s="601"/>
      <c r="AV15" s="601"/>
      <c r="AW15" s="601"/>
      <c r="AX15" s="601"/>
      <c r="AY15" s="601"/>
      <c r="AZ15" s="601"/>
      <c r="BA15" s="601"/>
      <c r="BB15" s="601"/>
      <c r="BC15" s="601"/>
      <c r="BD15" s="601"/>
      <c r="BE15" s="601"/>
      <c r="BF15" s="602"/>
    </row>
    <row r="16" spans="3:60" ht="30" customHeight="1">
      <c r="C16" s="590"/>
      <c r="D16" s="591"/>
      <c r="E16" s="591"/>
      <c r="F16" s="591"/>
      <c r="G16" s="591"/>
      <c r="H16" s="591"/>
      <c r="I16" s="591"/>
      <c r="J16" s="591"/>
      <c r="K16" s="592"/>
      <c r="L16" s="592"/>
      <c r="M16" s="592"/>
      <c r="N16" s="592"/>
      <c r="O16" s="592"/>
      <c r="P16" s="593"/>
      <c r="Q16" s="598" t="s">
        <v>226</v>
      </c>
      <c r="R16" s="599"/>
      <c r="S16" s="599"/>
      <c r="T16" s="599"/>
      <c r="U16" s="599"/>
      <c r="V16" s="599"/>
      <c r="W16" s="599"/>
      <c r="X16" s="68"/>
      <c r="Y16" s="68"/>
      <c r="Z16" s="68"/>
      <c r="AA16" s="68"/>
      <c r="AB16" s="69"/>
      <c r="AC16" s="609">
        <f>ROUND(U10+U13,2)</f>
        <v>0</v>
      </c>
      <c r="AD16" s="558"/>
      <c r="AE16" s="558"/>
      <c r="AF16" s="558"/>
      <c r="AG16" s="558"/>
      <c r="AH16" s="558"/>
      <c r="AI16" s="558"/>
      <c r="AJ16" s="558"/>
      <c r="AK16" s="558"/>
      <c r="AL16" s="558"/>
      <c r="AM16" s="559"/>
      <c r="AN16" s="603"/>
      <c r="AO16" s="604"/>
      <c r="AP16" s="604"/>
      <c r="AQ16" s="604"/>
      <c r="AR16" s="604"/>
      <c r="AS16" s="604"/>
      <c r="AT16" s="604"/>
      <c r="AU16" s="604"/>
      <c r="AV16" s="604"/>
      <c r="AW16" s="604"/>
      <c r="AX16" s="604"/>
      <c r="AY16" s="604"/>
      <c r="AZ16" s="604"/>
      <c r="BA16" s="604"/>
      <c r="BB16" s="604"/>
      <c r="BC16" s="604"/>
      <c r="BD16" s="604"/>
      <c r="BE16" s="604"/>
      <c r="BF16" s="605"/>
    </row>
    <row r="17" spans="3:58" ht="30" customHeight="1">
      <c r="C17" s="590"/>
      <c r="D17" s="591"/>
      <c r="E17" s="591"/>
      <c r="F17" s="591"/>
      <c r="G17" s="591"/>
      <c r="H17" s="591"/>
      <c r="I17" s="591"/>
      <c r="J17" s="591"/>
      <c r="K17" s="592"/>
      <c r="L17" s="592"/>
      <c r="M17" s="592"/>
      <c r="N17" s="592"/>
      <c r="O17" s="592"/>
      <c r="P17" s="593"/>
      <c r="Q17" s="598" t="s">
        <v>227</v>
      </c>
      <c r="R17" s="599"/>
      <c r="S17" s="599"/>
      <c r="T17" s="599"/>
      <c r="U17" s="599"/>
      <c r="V17" s="599"/>
      <c r="W17" s="599"/>
      <c r="X17" s="68"/>
      <c r="Y17" s="68"/>
      <c r="Z17" s="68"/>
      <c r="AA17" s="68"/>
      <c r="AB17" s="69"/>
      <c r="AC17" s="609">
        <f>ROUND(Y10+Y13,2)</f>
        <v>0</v>
      </c>
      <c r="AD17" s="558"/>
      <c r="AE17" s="558"/>
      <c r="AF17" s="558"/>
      <c r="AG17" s="558"/>
      <c r="AH17" s="558"/>
      <c r="AI17" s="558"/>
      <c r="AJ17" s="558"/>
      <c r="AK17" s="558"/>
      <c r="AL17" s="558"/>
      <c r="AM17" s="559"/>
      <c r="AN17" s="603"/>
      <c r="AO17" s="604"/>
      <c r="AP17" s="604"/>
      <c r="AQ17" s="604"/>
      <c r="AR17" s="604"/>
      <c r="AS17" s="604"/>
      <c r="AT17" s="604"/>
      <c r="AU17" s="604"/>
      <c r="AV17" s="604"/>
      <c r="AW17" s="604"/>
      <c r="AX17" s="604"/>
      <c r="AY17" s="604"/>
      <c r="AZ17" s="604"/>
      <c r="BA17" s="604"/>
      <c r="BB17" s="604"/>
      <c r="BC17" s="604"/>
      <c r="BD17" s="604"/>
      <c r="BE17" s="604"/>
      <c r="BF17" s="605"/>
    </row>
    <row r="18" spans="3:58" ht="30" customHeight="1">
      <c r="C18" s="594"/>
      <c r="D18" s="595"/>
      <c r="E18" s="595"/>
      <c r="F18" s="595"/>
      <c r="G18" s="595"/>
      <c r="H18" s="595"/>
      <c r="I18" s="595"/>
      <c r="J18" s="595"/>
      <c r="K18" s="596"/>
      <c r="L18" s="596"/>
      <c r="M18" s="596"/>
      <c r="N18" s="596"/>
      <c r="O18" s="596"/>
      <c r="P18" s="597"/>
      <c r="Q18" s="598" t="s">
        <v>228</v>
      </c>
      <c r="R18" s="599"/>
      <c r="S18" s="599"/>
      <c r="T18" s="599"/>
      <c r="U18" s="599"/>
      <c r="V18" s="599"/>
      <c r="W18" s="599"/>
      <c r="X18" s="68"/>
      <c r="Y18" s="68"/>
      <c r="Z18" s="68"/>
      <c r="AA18" s="68"/>
      <c r="AB18" s="69"/>
      <c r="AC18" s="609">
        <f>ROUND(AP10+AP13,2)</f>
        <v>0</v>
      </c>
      <c r="AD18" s="558"/>
      <c r="AE18" s="558"/>
      <c r="AF18" s="558"/>
      <c r="AG18" s="558"/>
      <c r="AH18" s="558"/>
      <c r="AI18" s="558"/>
      <c r="AJ18" s="558"/>
      <c r="AK18" s="558"/>
      <c r="AL18" s="558"/>
      <c r="AM18" s="559"/>
      <c r="AN18" s="606"/>
      <c r="AO18" s="607"/>
      <c r="AP18" s="607"/>
      <c r="AQ18" s="607"/>
      <c r="AR18" s="607"/>
      <c r="AS18" s="607"/>
      <c r="AT18" s="607"/>
      <c r="AU18" s="607"/>
      <c r="AV18" s="607"/>
      <c r="AW18" s="607"/>
      <c r="AX18" s="607"/>
      <c r="AY18" s="607"/>
      <c r="AZ18" s="607"/>
      <c r="BA18" s="607"/>
      <c r="BB18" s="607"/>
      <c r="BC18" s="607"/>
      <c r="BD18" s="607"/>
      <c r="BE18" s="607"/>
      <c r="BF18" s="608"/>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6" priority="2" operator="notEqual">
      <formula>"X"</formula>
    </cfRule>
  </conditionalFormatting>
  <conditionalFormatting sqref="D7:F9 D11:F12">
    <cfRule type="cellIs" dxfId="35"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27</vt:i4>
      </vt:variant>
    </vt:vector>
  </HeadingPairs>
  <TitlesOfParts>
    <vt:vector size="27" baseType="lpstr">
      <vt:lpstr>Dati</vt:lpstr>
      <vt:lpstr>Relazione</vt:lpstr>
      <vt:lpstr>M.O.F.</vt:lpstr>
      <vt:lpstr>Ind.Dir.DSGA e SOST.</vt:lpstr>
      <vt:lpstr>Attività F.I.</vt:lpstr>
      <vt:lpstr>Progetti F.I.</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P19</vt:lpstr>
      <vt:lpstr>P20</vt:lpstr>
      <vt:lpstr>Riepilogo Progetti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nte</dc:creator>
  <cp:lastModifiedBy>ute nte</cp:lastModifiedBy>
  <cp:lastPrinted>2015-10-01T19:08:50Z</cp:lastPrinted>
  <dcterms:created xsi:type="dcterms:W3CDTF">2014-04-28T07:51:52Z</dcterms:created>
  <dcterms:modified xsi:type="dcterms:W3CDTF">2015-10-01T19:19:19Z</dcterms:modified>
</cp:coreProperties>
</file>