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tenteDsga\Downloads\"/>
    </mc:Choice>
  </mc:AlternateContent>
  <xr:revisionPtr revIDLastSave="0" documentId="13_ncr:1_{F5391B3D-BBB9-4CD1-8AEE-805A8F53BB31}" xr6:coauthVersionLast="36" xr6:coauthVersionMax="36" xr10:uidLastSave="{00000000-0000-0000-0000-000000000000}"/>
  <bookViews>
    <workbookView xWindow="0" yWindow="0" windowWidth="28800" windowHeight="11925" tabRatio="500" xr2:uid="{00000000-000D-0000-FFFF-FFFF00000000}"/>
  </bookViews>
  <sheets>
    <sheet name="PROG. VER. REND." sheetId="1" r:id="rId1"/>
    <sheet name="SPESE GESTIONALI" sheetId="2" r:id="rId2"/>
    <sheet name="DOTAZIONI DIGITALI - fornitore " sheetId="3" r:id="rId3"/>
    <sheet name="ARREDI - Fornitore 1" sheetId="4" r:id="rId4"/>
    <sheet name="DOTAZIONI DIGITALI - fornitore2" sheetId="5" r:id="rId5"/>
    <sheet name="ARREDI - Fonitore 2" sheetId="6" r:id="rId6"/>
    <sheet name="PICCOLI ADATTAMENTI EDILIZI" sheetId="7" r:id="rId7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2" i="7" l="1"/>
  <c r="B62" i="7"/>
  <c r="F51" i="7"/>
  <c r="G51" i="7" s="1"/>
  <c r="E51" i="7"/>
  <c r="E50" i="7"/>
  <c r="F49" i="7"/>
  <c r="G49" i="7" s="1"/>
  <c r="E49" i="7"/>
  <c r="E48" i="7"/>
  <c r="F47" i="7"/>
  <c r="G47" i="7" s="1"/>
  <c r="E47" i="7"/>
  <c r="E46" i="7"/>
  <c r="F45" i="7"/>
  <c r="G45" i="7" s="1"/>
  <c r="E45" i="7"/>
  <c r="E44" i="7"/>
  <c r="F43" i="7"/>
  <c r="G43" i="7" s="1"/>
  <c r="E43" i="7"/>
  <c r="E42" i="7"/>
  <c r="F41" i="7"/>
  <c r="G41" i="7" s="1"/>
  <c r="E41" i="7"/>
  <c r="E40" i="7"/>
  <c r="F39" i="7"/>
  <c r="G39" i="7" s="1"/>
  <c r="E39" i="7"/>
  <c r="E38" i="7"/>
  <c r="F37" i="7"/>
  <c r="G37" i="7" s="1"/>
  <c r="E37" i="7"/>
  <c r="E36" i="7"/>
  <c r="F35" i="7"/>
  <c r="G35" i="7" s="1"/>
  <c r="E35" i="7"/>
  <c r="E34" i="7"/>
  <c r="F33" i="7"/>
  <c r="G33" i="7" s="1"/>
  <c r="E33" i="7"/>
  <c r="E32" i="7"/>
  <c r="F31" i="7"/>
  <c r="G31" i="7" s="1"/>
  <c r="E31" i="7"/>
  <c r="E30" i="7"/>
  <c r="F29" i="7"/>
  <c r="G29" i="7" s="1"/>
  <c r="E29" i="7"/>
  <c r="E28" i="7"/>
  <c r="F27" i="7"/>
  <c r="G27" i="7" s="1"/>
  <c r="E27" i="7"/>
  <c r="E26" i="7"/>
  <c r="F25" i="7"/>
  <c r="G25" i="7" s="1"/>
  <c r="E25" i="7"/>
  <c r="E24" i="7"/>
  <c r="F23" i="7"/>
  <c r="G23" i="7" s="1"/>
  <c r="E23" i="7"/>
  <c r="E22" i="7"/>
  <c r="A14" i="7"/>
  <c r="A12" i="7"/>
  <c r="E63" i="6"/>
  <c r="B63" i="6"/>
  <c r="F52" i="6"/>
  <c r="G52" i="6" s="1"/>
  <c r="E52" i="6"/>
  <c r="F51" i="6"/>
  <c r="G51" i="6" s="1"/>
  <c r="E51" i="6"/>
  <c r="F50" i="6"/>
  <c r="G50" i="6" s="1"/>
  <c r="E50" i="6"/>
  <c r="F49" i="6"/>
  <c r="G49" i="6" s="1"/>
  <c r="E49" i="6"/>
  <c r="F48" i="6"/>
  <c r="G48" i="6" s="1"/>
  <c r="E48" i="6"/>
  <c r="F47" i="6"/>
  <c r="G47" i="6" s="1"/>
  <c r="E47" i="6"/>
  <c r="F46" i="6"/>
  <c r="G46" i="6" s="1"/>
  <c r="E46" i="6"/>
  <c r="F45" i="6"/>
  <c r="G45" i="6" s="1"/>
  <c r="E45" i="6"/>
  <c r="F44" i="6"/>
  <c r="G44" i="6" s="1"/>
  <c r="E44" i="6"/>
  <c r="F43" i="6"/>
  <c r="G43" i="6" s="1"/>
  <c r="E43" i="6"/>
  <c r="F42" i="6"/>
  <c r="G42" i="6" s="1"/>
  <c r="E42" i="6"/>
  <c r="F41" i="6"/>
  <c r="G41" i="6" s="1"/>
  <c r="E41" i="6"/>
  <c r="F40" i="6"/>
  <c r="G40" i="6" s="1"/>
  <c r="E40" i="6"/>
  <c r="F39" i="6"/>
  <c r="G39" i="6" s="1"/>
  <c r="E39" i="6"/>
  <c r="F38" i="6"/>
  <c r="G38" i="6" s="1"/>
  <c r="E38" i="6"/>
  <c r="F37" i="6"/>
  <c r="G37" i="6" s="1"/>
  <c r="E37" i="6"/>
  <c r="F36" i="6"/>
  <c r="G36" i="6" s="1"/>
  <c r="E36" i="6"/>
  <c r="F35" i="6"/>
  <c r="G35" i="6" s="1"/>
  <c r="E35" i="6"/>
  <c r="F34" i="6"/>
  <c r="G34" i="6" s="1"/>
  <c r="E34" i="6"/>
  <c r="F33" i="6"/>
  <c r="G33" i="6" s="1"/>
  <c r="E33" i="6"/>
  <c r="F32" i="6"/>
  <c r="G32" i="6" s="1"/>
  <c r="E32" i="6"/>
  <c r="F31" i="6"/>
  <c r="G31" i="6" s="1"/>
  <c r="E31" i="6"/>
  <c r="F30" i="6"/>
  <c r="G30" i="6" s="1"/>
  <c r="E30" i="6"/>
  <c r="F29" i="6"/>
  <c r="G29" i="6" s="1"/>
  <c r="E29" i="6"/>
  <c r="F28" i="6"/>
  <c r="G28" i="6" s="1"/>
  <c r="E28" i="6"/>
  <c r="F27" i="6"/>
  <c r="G27" i="6" s="1"/>
  <c r="E27" i="6"/>
  <c r="F26" i="6"/>
  <c r="G26" i="6" s="1"/>
  <c r="E26" i="6"/>
  <c r="F25" i="6"/>
  <c r="G25" i="6" s="1"/>
  <c r="E25" i="6"/>
  <c r="F24" i="6"/>
  <c r="G24" i="6" s="1"/>
  <c r="E24" i="6"/>
  <c r="F23" i="6"/>
  <c r="G23" i="6" s="1"/>
  <c r="E23" i="6"/>
  <c r="E53" i="6" s="1"/>
  <c r="E57" i="6" s="1"/>
  <c r="F22" i="6"/>
  <c r="E22" i="6"/>
  <c r="A14" i="6"/>
  <c r="A12" i="6"/>
  <c r="E53" i="5"/>
  <c r="B53" i="5"/>
  <c r="G42" i="5"/>
  <c r="E42" i="5"/>
  <c r="F42" i="5" s="1"/>
  <c r="E41" i="5"/>
  <c r="E40" i="5"/>
  <c r="F40" i="5" s="1"/>
  <c r="G40" i="5" s="1"/>
  <c r="E39" i="5"/>
  <c r="G38" i="5"/>
  <c r="E38" i="5"/>
  <c r="F38" i="5" s="1"/>
  <c r="E37" i="5"/>
  <c r="E36" i="5"/>
  <c r="F36" i="5" s="1"/>
  <c r="G36" i="5" s="1"/>
  <c r="E35" i="5"/>
  <c r="G34" i="5"/>
  <c r="E34" i="5"/>
  <c r="F34" i="5" s="1"/>
  <c r="E33" i="5"/>
  <c r="E32" i="5"/>
  <c r="F32" i="5" s="1"/>
  <c r="G32" i="5" s="1"/>
  <c r="E31" i="5"/>
  <c r="G30" i="5"/>
  <c r="E30" i="5"/>
  <c r="F30" i="5" s="1"/>
  <c r="E29" i="5"/>
  <c r="E28" i="5"/>
  <c r="F28" i="5" s="1"/>
  <c r="G28" i="5" s="1"/>
  <c r="E27" i="5"/>
  <c r="G26" i="5"/>
  <c r="E26" i="5"/>
  <c r="F26" i="5" s="1"/>
  <c r="E25" i="5"/>
  <c r="E24" i="5"/>
  <c r="F24" i="5" s="1"/>
  <c r="G24" i="5" s="1"/>
  <c r="E23" i="5"/>
  <c r="E43" i="5" s="1"/>
  <c r="E47" i="5" s="1"/>
  <c r="G22" i="5"/>
  <c r="E22" i="5"/>
  <c r="F22" i="5" s="1"/>
  <c r="A14" i="5"/>
  <c r="A12" i="5"/>
  <c r="E62" i="4"/>
  <c r="B62" i="4"/>
  <c r="E51" i="4"/>
  <c r="E50" i="4"/>
  <c r="E49" i="4"/>
  <c r="E48" i="4"/>
  <c r="E47" i="4"/>
  <c r="E46" i="4"/>
  <c r="E45" i="4"/>
  <c r="E44" i="4"/>
  <c r="E43" i="4"/>
  <c r="E42" i="4"/>
  <c r="E41" i="4"/>
  <c r="F40" i="4"/>
  <c r="E40" i="4"/>
  <c r="E39" i="4"/>
  <c r="E38" i="4"/>
  <c r="E37" i="4"/>
  <c r="E36" i="4"/>
  <c r="E35" i="4"/>
  <c r="F34" i="4"/>
  <c r="E34" i="4"/>
  <c r="E33" i="4"/>
  <c r="E32" i="4"/>
  <c r="E31" i="4"/>
  <c r="F30" i="4"/>
  <c r="E30" i="4"/>
  <c r="E29" i="4"/>
  <c r="E28" i="4"/>
  <c r="E27" i="4"/>
  <c r="F26" i="4"/>
  <c r="E26" i="4"/>
  <c r="E25" i="4"/>
  <c r="E24" i="4"/>
  <c r="E23" i="4"/>
  <c r="F22" i="4"/>
  <c r="E22" i="4"/>
  <c r="A14" i="4"/>
  <c r="A12" i="4"/>
  <c r="E58" i="3"/>
  <c r="B58" i="3"/>
  <c r="G46" i="3"/>
  <c r="F46" i="3"/>
  <c r="E46" i="3"/>
  <c r="F45" i="3"/>
  <c r="G45" i="3" s="1"/>
  <c r="E45" i="3"/>
  <c r="F44" i="3"/>
  <c r="G44" i="3" s="1"/>
  <c r="E44" i="3"/>
  <c r="F43" i="3"/>
  <c r="G43" i="3" s="1"/>
  <c r="E43" i="3"/>
  <c r="G42" i="3"/>
  <c r="F42" i="3"/>
  <c r="E42" i="3"/>
  <c r="F41" i="3"/>
  <c r="G41" i="3" s="1"/>
  <c r="E41" i="3"/>
  <c r="F40" i="3"/>
  <c r="G40" i="3" s="1"/>
  <c r="E40" i="3"/>
  <c r="F39" i="3"/>
  <c r="G39" i="3" s="1"/>
  <c r="E39" i="3"/>
  <c r="G38" i="3"/>
  <c r="F38" i="3"/>
  <c r="E38" i="3"/>
  <c r="F37" i="3"/>
  <c r="G37" i="3" s="1"/>
  <c r="E37" i="3"/>
  <c r="F36" i="3"/>
  <c r="G36" i="3" s="1"/>
  <c r="E36" i="3"/>
  <c r="F35" i="3"/>
  <c r="G35" i="3" s="1"/>
  <c r="E35" i="3"/>
  <c r="G34" i="3"/>
  <c r="F34" i="3"/>
  <c r="E34" i="3"/>
  <c r="F33" i="3"/>
  <c r="G33" i="3" s="1"/>
  <c r="E33" i="3"/>
  <c r="F32" i="3"/>
  <c r="G32" i="3" s="1"/>
  <c r="E32" i="3"/>
  <c r="F31" i="3"/>
  <c r="G31" i="3" s="1"/>
  <c r="E31" i="3"/>
  <c r="G30" i="3"/>
  <c r="F30" i="3"/>
  <c r="E30" i="3"/>
  <c r="F29" i="3"/>
  <c r="G29" i="3" s="1"/>
  <c r="E29" i="3"/>
  <c r="F28" i="3"/>
  <c r="G28" i="3" s="1"/>
  <c r="E28" i="3"/>
  <c r="F27" i="3"/>
  <c r="G27" i="3" s="1"/>
  <c r="E27" i="3"/>
  <c r="G26" i="3"/>
  <c r="F26" i="3"/>
  <c r="E26" i="3"/>
  <c r="F25" i="3"/>
  <c r="G25" i="3" s="1"/>
  <c r="E25" i="3"/>
  <c r="F24" i="3"/>
  <c r="G24" i="3" s="1"/>
  <c r="E24" i="3"/>
  <c r="F23" i="3"/>
  <c r="G23" i="3" s="1"/>
  <c r="E23" i="3"/>
  <c r="E47" i="3" s="1"/>
  <c r="E51" i="3" s="1"/>
  <c r="G22" i="3"/>
  <c r="F22" i="3"/>
  <c r="E22" i="3"/>
  <c r="A14" i="3"/>
  <c r="A12" i="3"/>
  <c r="M40" i="2"/>
  <c r="D40" i="2"/>
  <c r="M32" i="2"/>
  <c r="M31" i="2"/>
  <c r="M30" i="2" s="1"/>
  <c r="D24" i="2"/>
  <c r="C24" i="2"/>
  <c r="P23" i="2"/>
  <c r="N23" i="2"/>
  <c r="H23" i="2"/>
  <c r="G23" i="2"/>
  <c r="F23" i="2"/>
  <c r="M23" i="2" s="1"/>
  <c r="M22" i="2"/>
  <c r="H22" i="2"/>
  <c r="F22" i="2"/>
  <c r="P22" i="2" s="1"/>
  <c r="G21" i="2"/>
  <c r="F21" i="2"/>
  <c r="P20" i="2"/>
  <c r="N20" i="2"/>
  <c r="H20" i="2"/>
  <c r="G20" i="2"/>
  <c r="I20" i="2" s="1"/>
  <c r="F20" i="2"/>
  <c r="M20" i="2" s="1"/>
  <c r="P19" i="2"/>
  <c r="M19" i="2"/>
  <c r="G19" i="2"/>
  <c r="F19" i="2"/>
  <c r="H19" i="2" s="1"/>
  <c r="I19" i="2" s="1"/>
  <c r="M18" i="2"/>
  <c r="F18" i="2"/>
  <c r="P17" i="2"/>
  <c r="N17" i="2"/>
  <c r="H17" i="2"/>
  <c r="I17" i="2" s="1"/>
  <c r="G17" i="2"/>
  <c r="F17" i="2"/>
  <c r="M17" i="2" s="1"/>
  <c r="M16" i="2"/>
  <c r="F16" i="2"/>
  <c r="P16" i="2" s="1"/>
  <c r="A16" i="2"/>
  <c r="A17" i="2" s="1"/>
  <c r="A18" i="2" s="1"/>
  <c r="A19" i="2" s="1"/>
  <c r="A20" i="2" s="1"/>
  <c r="A21" i="2" s="1"/>
  <c r="A22" i="2" s="1"/>
  <c r="A23" i="2" s="1"/>
  <c r="M15" i="2"/>
  <c r="G15" i="2"/>
  <c r="F15" i="2"/>
  <c r="A15" i="2"/>
  <c r="P14" i="2"/>
  <c r="N14" i="2"/>
  <c r="H14" i="2"/>
  <c r="G14" i="2"/>
  <c r="F14" i="2"/>
  <c r="M14" i="2" s="1"/>
  <c r="E24" i="1"/>
  <c r="K17" i="2" l="1"/>
  <c r="L17" i="2"/>
  <c r="K20" i="2"/>
  <c r="L20" i="2" s="1"/>
  <c r="H24" i="2"/>
  <c r="H29" i="2" s="1"/>
  <c r="I15" i="2"/>
  <c r="K19" i="2"/>
  <c r="L19" i="2" s="1"/>
  <c r="H16" i="2"/>
  <c r="N19" i="2"/>
  <c r="P21" i="2"/>
  <c r="H21" i="2"/>
  <c r="N21" i="2"/>
  <c r="I23" i="2"/>
  <c r="G24" i="4"/>
  <c r="G28" i="4"/>
  <c r="G32" i="4"/>
  <c r="G46" i="4"/>
  <c r="F46" i="4"/>
  <c r="E52" i="4"/>
  <c r="E56" i="4" s="1"/>
  <c r="M28" i="2"/>
  <c r="P28" i="2" s="1"/>
  <c r="P30" i="2" s="1"/>
  <c r="P32" i="2" s="1"/>
  <c r="H33" i="2" s="1"/>
  <c r="F47" i="3"/>
  <c r="E52" i="3" s="1"/>
  <c r="E53" i="3" s="1"/>
  <c r="F24" i="4"/>
  <c r="F28" i="4"/>
  <c r="F32" i="4"/>
  <c r="F36" i="4"/>
  <c r="G36" i="4" s="1"/>
  <c r="G41" i="4"/>
  <c r="G35" i="5"/>
  <c r="G22" i="6"/>
  <c r="G53" i="6" s="1"/>
  <c r="F53" i="6"/>
  <c r="E58" i="6" s="1"/>
  <c r="F22" i="7"/>
  <c r="E52" i="7"/>
  <c r="E56" i="7" s="1"/>
  <c r="G22" i="7"/>
  <c r="F26" i="7"/>
  <c r="G26" i="7"/>
  <c r="F30" i="7"/>
  <c r="G30" i="7" s="1"/>
  <c r="F34" i="7"/>
  <c r="G34" i="7"/>
  <c r="F38" i="7"/>
  <c r="G38" i="7"/>
  <c r="F42" i="7"/>
  <c r="G42" i="7" s="1"/>
  <c r="F46" i="7"/>
  <c r="G46" i="7"/>
  <c r="F50" i="7"/>
  <c r="G50" i="7" s="1"/>
  <c r="I14" i="2"/>
  <c r="P15" i="2"/>
  <c r="H15" i="2"/>
  <c r="N15" i="2"/>
  <c r="N24" i="2" s="1"/>
  <c r="H32" i="2" s="1"/>
  <c r="I21" i="2"/>
  <c r="N22" i="2"/>
  <c r="F24" i="2"/>
  <c r="G47" i="3"/>
  <c r="G25" i="4"/>
  <c r="G33" i="4"/>
  <c r="F42" i="4"/>
  <c r="G42" i="4" s="1"/>
  <c r="F48" i="4"/>
  <c r="G48" i="4" s="1"/>
  <c r="E59" i="6"/>
  <c r="G22" i="2"/>
  <c r="I22" i="2" s="1"/>
  <c r="G22" i="4"/>
  <c r="G26" i="4"/>
  <c r="G30" i="4"/>
  <c r="G34" i="4"/>
  <c r="G38" i="4"/>
  <c r="F38" i="4"/>
  <c r="G39" i="4"/>
  <c r="G44" i="4"/>
  <c r="F44" i="4"/>
  <c r="F50" i="4"/>
  <c r="G50" i="4" s="1"/>
  <c r="G33" i="5"/>
  <c r="F24" i="7"/>
  <c r="G24" i="7" s="1"/>
  <c r="F28" i="7"/>
  <c r="G28" i="7"/>
  <c r="G32" i="7"/>
  <c r="F32" i="7"/>
  <c r="F36" i="7"/>
  <c r="G36" i="7"/>
  <c r="F40" i="7"/>
  <c r="G40" i="7" s="1"/>
  <c r="F44" i="7"/>
  <c r="G44" i="7" s="1"/>
  <c r="F48" i="7"/>
  <c r="G48" i="7"/>
  <c r="N16" i="2"/>
  <c r="P18" i="2"/>
  <c r="P24" i="2" s="1"/>
  <c r="H18" i="2"/>
  <c r="N18" i="2"/>
  <c r="G16" i="2"/>
  <c r="G24" i="2" s="1"/>
  <c r="H28" i="2" s="1"/>
  <c r="G18" i="2"/>
  <c r="I18" i="2" s="1"/>
  <c r="M21" i="2"/>
  <c r="M24" i="2" s="1"/>
  <c r="H31" i="2" s="1"/>
  <c r="G23" i="4"/>
  <c r="G35" i="4"/>
  <c r="G40" i="4"/>
  <c r="G45" i="4"/>
  <c r="F23" i="5"/>
  <c r="F43" i="5" s="1"/>
  <c r="E48" i="5" s="1"/>
  <c r="E49" i="5" s="1"/>
  <c r="F25" i="5"/>
  <c r="G25" i="5" s="1"/>
  <c r="F27" i="5"/>
  <c r="G27" i="5" s="1"/>
  <c r="F29" i="5"/>
  <c r="G29" i="5" s="1"/>
  <c r="F31" i="5"/>
  <c r="G31" i="5" s="1"/>
  <c r="F33" i="5"/>
  <c r="F35" i="5"/>
  <c r="F37" i="5"/>
  <c r="G37" i="5" s="1"/>
  <c r="F39" i="5"/>
  <c r="G39" i="5" s="1"/>
  <c r="F41" i="5"/>
  <c r="G41" i="5" s="1"/>
  <c r="G23" i="5"/>
  <c r="F23" i="4"/>
  <c r="F25" i="4"/>
  <c r="F27" i="4"/>
  <c r="F52" i="4" s="1"/>
  <c r="E57" i="4" s="1"/>
  <c r="F29" i="4"/>
  <c r="G29" i="4" s="1"/>
  <c r="F31" i="4"/>
  <c r="G31" i="4" s="1"/>
  <c r="F33" i="4"/>
  <c r="F35" i="4"/>
  <c r="F37" i="4"/>
  <c r="G37" i="4" s="1"/>
  <c r="F39" i="4"/>
  <c r="F41" i="4"/>
  <c r="F43" i="4"/>
  <c r="G43" i="4" s="1"/>
  <c r="F45" i="4"/>
  <c r="F47" i="4"/>
  <c r="G47" i="4" s="1"/>
  <c r="F49" i="4"/>
  <c r="G49" i="4" s="1"/>
  <c r="F51" i="4"/>
  <c r="G51" i="4" s="1"/>
  <c r="K18" i="2" l="1"/>
  <c r="L18" i="2" s="1"/>
  <c r="G43" i="5"/>
  <c r="K15" i="2"/>
  <c r="L15" i="2" s="1"/>
  <c r="G52" i="7"/>
  <c r="G27" i="4"/>
  <c r="G52" i="4"/>
  <c r="I24" i="2"/>
  <c r="L14" i="2"/>
  <c r="K14" i="2"/>
  <c r="F52" i="7"/>
  <c r="E57" i="7" s="1"/>
  <c r="K21" i="2"/>
  <c r="L21" i="2" s="1"/>
  <c r="K22" i="2"/>
  <c r="L22" i="2"/>
  <c r="I16" i="2"/>
  <c r="F20" i="1"/>
  <c r="E58" i="4"/>
  <c r="F21" i="1" s="1"/>
  <c r="E58" i="7"/>
  <c r="F22" i="1" s="1"/>
  <c r="K23" i="2"/>
  <c r="L23" i="2" s="1"/>
  <c r="G20" i="1" l="1"/>
  <c r="D20" i="1"/>
  <c r="K16" i="2"/>
  <c r="L16" i="2" s="1"/>
  <c r="L24" i="2" s="1"/>
  <c r="H27" i="2" s="1"/>
  <c r="G22" i="1"/>
  <c r="D22" i="1"/>
  <c r="D21" i="1"/>
  <c r="G21" i="1"/>
  <c r="K24" i="2" l="1"/>
  <c r="H30" i="2" s="1"/>
  <c r="H36" i="2" s="1"/>
  <c r="F23" i="1" s="1"/>
  <c r="D23" i="1" l="1"/>
  <c r="G23" i="1"/>
  <c r="F24" i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E19" authorId="0" shapeId="0" xr:uid="{00000000-0006-0000-0000-000001000000}">
      <text>
        <r>
          <rPr>
            <sz val="10"/>
            <rFont val="Arial"/>
            <family val="2"/>
          </rPr>
          <t>Inserire gli importi programmati in piattaforma FUTURA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O13" authorId="0" shapeId="0" xr:uid="{00000000-0006-0000-0100-000001000000}">
      <text>
        <r>
          <rPr>
            <sz val="10"/>
            <rFont val="Arial"/>
            <family val="2"/>
          </rPr>
          <t>Se il dipendente è a tempo determinato, inserire l’1,61%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2" authorId="0" shapeId="0" xr:uid="{00000000-0006-0000-0200-000001000000}">
      <text>
        <r>
          <rPr>
            <sz val="10"/>
            <rFont val="Arial"/>
            <family val="2"/>
          </rPr>
          <t>riprende il CUP inserito dal foglio prog.ver.rend</t>
        </r>
      </text>
    </comment>
    <comment ref="A14" authorId="0" shapeId="0" xr:uid="{00000000-0006-0000-0200-000002000000}">
      <text>
        <r>
          <rPr>
            <sz val="10"/>
            <rFont val="Arial"/>
            <family val="2"/>
          </rPr>
          <t>riprende il CNP inserito dal foglio prog.ver.rend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2" authorId="0" shapeId="0" xr:uid="{00000000-0006-0000-0300-000001000000}">
      <text>
        <r>
          <rPr>
            <sz val="10"/>
            <rFont val="Arial"/>
            <family val="2"/>
          </rPr>
          <t>riprende il CUP inserito dal foglio prog.ver.rend</t>
        </r>
      </text>
    </comment>
    <comment ref="A14" authorId="0" shapeId="0" xr:uid="{00000000-0006-0000-0300-000002000000}">
      <text>
        <r>
          <rPr>
            <sz val="10"/>
            <rFont val="Arial"/>
            <family val="2"/>
          </rPr>
          <t>riprende il CNP inserito dal foglio prog.ver.rend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2" authorId="0" shapeId="0" xr:uid="{00000000-0006-0000-0400-000001000000}">
      <text>
        <r>
          <rPr>
            <sz val="10"/>
            <rFont val="Arial"/>
            <family val="2"/>
          </rPr>
          <t>riprende il CUP inserito dal foglio prog.ver.rend</t>
        </r>
      </text>
    </comment>
    <comment ref="A14" authorId="0" shapeId="0" xr:uid="{00000000-0006-0000-0400-000002000000}">
      <text>
        <r>
          <rPr>
            <sz val="10"/>
            <rFont val="Arial"/>
            <family val="2"/>
          </rPr>
          <t>riprende il CNP inserito dal foglio prog.ver.rend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2" authorId="0" shapeId="0" xr:uid="{00000000-0006-0000-0500-000001000000}">
      <text>
        <r>
          <rPr>
            <sz val="10"/>
            <rFont val="Arial"/>
            <family val="2"/>
          </rPr>
          <t>riprende il CUP inserito dal foglio prog.ver.rend</t>
        </r>
      </text>
    </comment>
    <comment ref="A14" authorId="0" shapeId="0" xr:uid="{00000000-0006-0000-0500-000002000000}">
      <text>
        <r>
          <rPr>
            <sz val="10"/>
            <rFont val="Arial"/>
            <family val="2"/>
          </rPr>
          <t>riprende il CNP inserito dal foglio prog.ver.rend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2" authorId="0" shapeId="0" xr:uid="{00000000-0006-0000-0600-000001000000}">
      <text>
        <r>
          <rPr>
            <sz val="10"/>
            <rFont val="Arial"/>
            <family val="2"/>
          </rPr>
          <t>riprende il CUP inserito dal foglio prog.ver.rend</t>
        </r>
      </text>
    </comment>
    <comment ref="A14" authorId="0" shapeId="0" xr:uid="{00000000-0006-0000-0600-000002000000}">
      <text>
        <r>
          <rPr>
            <sz val="10"/>
            <rFont val="Arial"/>
            <family val="2"/>
          </rPr>
          <t>riprende il CNP inserito dal foglio prog.ver.rend</t>
        </r>
      </text>
    </comment>
  </commentList>
</comments>
</file>

<file path=xl/sharedStrings.xml><?xml version="1.0" encoding="utf-8"?>
<sst xmlns="http://schemas.openxmlformats.org/spreadsheetml/2006/main" count="287" uniqueCount="146">
  <si>
    <t>Ministero dell'Istruzione e del Merito</t>
  </si>
  <si>
    <t>ISTITUTO</t>
  </si>
  <si>
    <t>VIA ………….. …. CF…………………………..</t>
  </si>
  <si>
    <t>Tel. ……… - Fax ……………….</t>
  </si>
  <si>
    <t>sito</t>
  </si>
  <si>
    <t>Mail …………………….. pec ………………………………</t>
  </si>
  <si>
    <t>Prot. Nr (vedi segnatura)</t>
  </si>
  <si>
    <t>All’Unita di Missione PNRR</t>
  </si>
  <si>
    <t>Alla Piattaforma PNRR Scuola 4.0</t>
  </si>
  <si>
    <t>CUP:</t>
  </si>
  <si>
    <t>All’Albo/Sito WEB Istituzionale</t>
  </si>
  <si>
    <t>CNP:</t>
  </si>
  <si>
    <t>Agli Atti</t>
  </si>
  <si>
    <r>
      <rPr>
        <b/>
        <sz val="12"/>
        <rFont val="Calibri"/>
        <family val="2"/>
        <charset val="1"/>
      </rPr>
      <t xml:space="preserve">OGGETTO: </t>
    </r>
    <r>
      <rPr>
        <sz val="12"/>
        <rFont val="Calibri"/>
        <family val="2"/>
        <charset val="1"/>
      </rPr>
      <t>Tabella calcolo conteggi PNRR "NEXT GENERATION CLASS ROOM”</t>
    </r>
  </si>
  <si>
    <t>PROGRAMMAZIONE, VERIFICA E RENDICONTAZIONE UTILIZZO FONDI PNRR</t>
  </si>
  <si>
    <t>Voce</t>
  </si>
  <si>
    <t>Percentuale minima</t>
  </si>
  <si>
    <t>Percentuale massima</t>
  </si>
  <si>
    <t>Percentuale
UTILIZZATA</t>
  </si>
  <si>
    <t>Importo
stanziato</t>
  </si>
  <si>
    <t>Importo
utilizzato</t>
  </si>
  <si>
    <t>Importo
Disponibile</t>
  </si>
  <si>
    <t>Spese per acquisto di dotazioni digitali (Attrezzature, contenuti digitali, app e software. Etc.)</t>
  </si>
  <si>
    <t>Eventuali spese per acquisto di arredi innovativi</t>
  </si>
  <si>
    <t>Eventuali spese per piccoli interventi di carattere edilizio strettamente funzionali all’intervento</t>
  </si>
  <si>
    <t>Spese di progettazione e tecnico-operative (compresi i costi di collaudo e le spese per gli obblighi di pubblicità)</t>
  </si>
  <si>
    <t>Totale Importo</t>
  </si>
  <si>
    <t>Il Direttore SGA</t>
  </si>
  <si>
    <t>Il Dirigente Scolastico</t>
  </si>
  <si>
    <t>Nome e Cognome</t>
  </si>
  <si>
    <t>Prof. Nome e Cognome</t>
  </si>
  <si>
    <t>ISTITUTO STATALE</t>
  </si>
  <si>
    <t>Scheda Finanziaria</t>
  </si>
  <si>
    <t>A03.xx</t>
  </si>
  <si>
    <t>PROGETTO / CORSO :</t>
  </si>
  <si>
    <t>PNRR NEXT GENERATION CLASSROOM</t>
  </si>
  <si>
    <t>INCARICHI</t>
  </si>
  <si>
    <t>PRESSO LA SCUOLA:</t>
  </si>
  <si>
    <t>SEDE</t>
  </si>
  <si>
    <t>CLASSI :</t>
  </si>
  <si>
    <t>TUTTE</t>
  </si>
  <si>
    <t xml:space="preserve"> FONDI :</t>
  </si>
  <si>
    <t>EU</t>
  </si>
  <si>
    <t>PERSONALE COINVOLTO:</t>
  </si>
  <si>
    <t>TEAM DIGITALE - DS - DSGA - AA - CS</t>
  </si>
  <si>
    <t>a carico del dipendente</t>
  </si>
  <si>
    <t>a carico del dip</t>
  </si>
  <si>
    <t>versamenti  a  carico  dello  Stato</t>
  </si>
  <si>
    <t>N.</t>
  </si>
  <si>
    <t>Cognome e nome</t>
  </si>
  <si>
    <t>M     F</t>
  </si>
  <si>
    <t>ore</t>
  </si>
  <si>
    <t>Imp.
Orario</t>
  </si>
  <si>
    <t>Totale
Lordo</t>
  </si>
  <si>
    <t>Rit. 8,80%</t>
  </si>
  <si>
    <t>Rit. 0,35%</t>
  </si>
  <si>
    <t>Netto
Imponibile</t>
  </si>
  <si>
    <t>aliq. %</t>
  </si>
  <si>
    <t>I.R.P.E.F.</t>
  </si>
  <si>
    <t>NETTO
PAGATO</t>
  </si>
  <si>
    <t>IRAP 8,50%</t>
  </si>
  <si>
    <t>INPDAP 24,20%</t>
  </si>
  <si>
    <t>% INPS</t>
  </si>
  <si>
    <t xml:space="preserve">INPS </t>
  </si>
  <si>
    <t>A</t>
  </si>
  <si>
    <t>B</t>
  </si>
  <si>
    <r>
      <rPr>
        <b/>
        <sz val="9"/>
        <color rgb="FFC9211E"/>
        <rFont val="Arial"/>
        <family val="2"/>
        <charset val="1"/>
      </rPr>
      <t>C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=AxB</t>
    </r>
  </si>
  <si>
    <r>
      <rPr>
        <b/>
        <sz val="9"/>
        <color rgb="FFFF0000"/>
        <rFont val="Arial"/>
        <family val="2"/>
        <charset val="1"/>
      </rPr>
      <t>D</t>
    </r>
    <r>
      <rPr>
        <sz val="9"/>
        <rFont val="Arial"/>
        <family val="2"/>
        <charset val="1"/>
      </rPr>
      <t xml:space="preserve"> =Cx8</t>
    </r>
    <r>
      <rPr>
        <sz val="9"/>
        <color rgb="FF000000"/>
        <rFont val="Arial"/>
        <family val="2"/>
        <charset val="1"/>
      </rPr>
      <t>,80</t>
    </r>
    <r>
      <rPr>
        <sz val="9"/>
        <rFont val="Arial"/>
        <family val="2"/>
        <charset val="1"/>
      </rPr>
      <t>%</t>
    </r>
  </si>
  <si>
    <r>
      <rPr>
        <b/>
        <sz val="9"/>
        <color rgb="FFFF0000"/>
        <rFont val="Arial"/>
        <family val="2"/>
        <charset val="1"/>
      </rPr>
      <t xml:space="preserve">E </t>
    </r>
    <r>
      <rPr>
        <sz val="9"/>
        <rFont val="Arial"/>
        <family val="2"/>
        <charset val="1"/>
      </rPr>
      <t>=Cx0,35%</t>
    </r>
  </si>
  <si>
    <r>
      <rPr>
        <b/>
        <sz val="9"/>
        <color rgb="FFFF0000"/>
        <rFont val="Arial"/>
        <family val="2"/>
        <charset val="1"/>
      </rPr>
      <t xml:space="preserve">F </t>
    </r>
    <r>
      <rPr>
        <b/>
        <sz val="9"/>
        <color rgb="FF000000"/>
        <rFont val="Arial"/>
        <family val="2"/>
        <charset val="1"/>
      </rPr>
      <t>=</t>
    </r>
    <r>
      <rPr>
        <sz val="9"/>
        <color rgb="FF000000"/>
        <rFont val="Arial"/>
        <family val="2"/>
        <charset val="1"/>
      </rPr>
      <t>C-(D+E)</t>
    </r>
  </si>
  <si>
    <t>G</t>
  </si>
  <si>
    <r>
      <rPr>
        <b/>
        <sz val="9"/>
        <color rgb="FFFF0000"/>
        <rFont val="Arial"/>
        <family val="2"/>
        <charset val="1"/>
      </rPr>
      <t xml:space="preserve">H </t>
    </r>
    <r>
      <rPr>
        <b/>
        <sz val="9"/>
        <color rgb="FF000000"/>
        <rFont val="Arial"/>
        <family val="2"/>
        <charset val="1"/>
      </rPr>
      <t>=</t>
    </r>
    <r>
      <rPr>
        <sz val="9"/>
        <color rgb="FF000000"/>
        <rFont val="Arial"/>
        <family val="2"/>
        <charset val="1"/>
      </rPr>
      <t>FxG</t>
    </r>
  </si>
  <si>
    <r>
      <rPr>
        <b/>
        <sz val="9"/>
        <color rgb="FFFF0000"/>
        <rFont val="Arial"/>
        <family val="2"/>
        <charset val="1"/>
      </rPr>
      <t>I</t>
    </r>
    <r>
      <rPr>
        <sz val="9"/>
        <color rgb="FFFF0000"/>
        <rFont val="Arial"/>
        <family val="2"/>
        <charset val="1"/>
      </rPr>
      <t xml:space="preserve"> </t>
    </r>
    <r>
      <rPr>
        <sz val="9"/>
        <color rgb="FF000000"/>
        <rFont val="Arial"/>
        <family val="2"/>
        <charset val="1"/>
      </rPr>
      <t>= F-H</t>
    </r>
  </si>
  <si>
    <r>
      <rPr>
        <b/>
        <sz val="9"/>
        <color rgb="FFFF0000"/>
        <rFont val="Arial"/>
        <family val="2"/>
        <charset val="1"/>
      </rPr>
      <t xml:space="preserve">L </t>
    </r>
    <r>
      <rPr>
        <b/>
        <sz val="9"/>
        <color rgb="FF000000"/>
        <rFont val="Arial"/>
        <family val="2"/>
        <charset val="1"/>
      </rPr>
      <t>=</t>
    </r>
    <r>
      <rPr>
        <sz val="9"/>
        <color rgb="FF000000"/>
        <rFont val="Arial"/>
        <family val="2"/>
        <charset val="1"/>
      </rPr>
      <t>Cx8,50%</t>
    </r>
  </si>
  <si>
    <r>
      <rPr>
        <b/>
        <sz val="9"/>
        <color rgb="FFFF0000"/>
        <rFont val="Arial"/>
        <family val="2"/>
        <charset val="1"/>
      </rPr>
      <t>M</t>
    </r>
    <r>
      <rPr>
        <sz val="9"/>
        <color rgb="FF000000"/>
        <rFont val="Arial"/>
        <family val="2"/>
        <charset val="1"/>
      </rPr>
      <t xml:space="preserve"> =Cx24,20% </t>
    </r>
  </si>
  <si>
    <r>
      <rPr>
        <b/>
        <sz val="9"/>
        <color rgb="FFFF0000"/>
        <rFont val="Arial"/>
        <family val="2"/>
        <charset val="1"/>
      </rPr>
      <t xml:space="preserve">N </t>
    </r>
    <r>
      <rPr>
        <sz val="9"/>
        <rFont val="Arial"/>
        <family val="2"/>
        <charset val="1"/>
      </rPr>
      <t>=1,61%</t>
    </r>
  </si>
  <si>
    <r>
      <rPr>
        <b/>
        <sz val="9"/>
        <color rgb="FFFF0000"/>
        <rFont val="Arial"/>
        <family val="2"/>
        <charset val="1"/>
      </rPr>
      <t xml:space="preserve">O </t>
    </r>
    <r>
      <rPr>
        <sz val="9"/>
        <color rgb="FF000000"/>
        <rFont val="Arial"/>
        <family val="2"/>
        <charset val="1"/>
      </rPr>
      <t>=CxN</t>
    </r>
  </si>
  <si>
    <t>Team Digitale (esempio) – doc</t>
  </si>
  <si>
    <t>F</t>
  </si>
  <si>
    <t>Team Digitale (esempio)</t>
  </si>
  <si>
    <t>M</t>
  </si>
  <si>
    <t>Project Manager</t>
  </si>
  <si>
    <t>Supporto Amm./cont al RUP</t>
  </si>
  <si>
    <t>Supporto Amministrativo</t>
  </si>
  <si>
    <t>Collaudatore</t>
  </si>
  <si>
    <t>Collaboratori Scolastici</t>
  </si>
  <si>
    <t>TOTALE</t>
  </si>
  <si>
    <t>//</t>
  </si>
  <si>
    <t>F24 - SEZ/COD. TRIBUTO</t>
  </si>
  <si>
    <t>MANDATI EMESSI</t>
  </si>
  <si>
    <t>RIEPILOGO INPS</t>
  </si>
  <si>
    <t>n.</t>
  </si>
  <si>
    <t xml:space="preserve">di  </t>
  </si>
  <si>
    <t xml:space="preserve">  (Netto pagato)</t>
  </si>
  <si>
    <t>INPS/INPDAP P101 (+)</t>
  </si>
  <si>
    <t>-&gt;</t>
  </si>
  <si>
    <t xml:space="preserve">  (8,80% Inpdap)</t>
  </si>
  <si>
    <t>imponibile</t>
  </si>
  <si>
    <t xml:space="preserve">         imponib. arrot.:</t>
  </si>
  <si>
    <t>INPS/INDAP P909</t>
  </si>
  <si>
    <t xml:space="preserve">  (0,35% f.do credito)</t>
  </si>
  <si>
    <t>Erario 100E</t>
  </si>
  <si>
    <t xml:space="preserve">  (IRPEF)</t>
  </si>
  <si>
    <t xml:space="preserve"> Dipendenti :  </t>
  </si>
  <si>
    <t>Regione 380E</t>
  </si>
  <si>
    <t xml:space="preserve">  (8,50% Irap)</t>
  </si>
  <si>
    <r>
      <rPr>
        <sz val="9"/>
        <rFont val="Arial"/>
        <family val="2"/>
        <charset val="1"/>
      </rPr>
      <t xml:space="preserve"> </t>
    </r>
    <r>
      <rPr>
        <b/>
        <sz val="9"/>
        <rFont val="Arial"/>
        <family val="2"/>
        <charset val="1"/>
      </rPr>
      <t>di cui</t>
    </r>
    <r>
      <rPr>
        <sz val="9"/>
        <rFont val="Arial"/>
        <family val="2"/>
        <charset val="1"/>
      </rPr>
      <t xml:space="preserve">        </t>
    </r>
    <r>
      <rPr>
        <b/>
        <sz val="9"/>
        <rFont val="Arial"/>
        <family val="2"/>
        <charset val="1"/>
      </rPr>
      <t>M.</t>
    </r>
    <r>
      <rPr>
        <sz val="9"/>
        <rFont val="Arial"/>
        <family val="2"/>
        <charset val="1"/>
      </rPr>
      <t xml:space="preserve">     </t>
    </r>
  </si>
  <si>
    <t>INPS/INDAP P101 (+)</t>
  </si>
  <si>
    <t xml:space="preserve">  (24,20% Inpdap)</t>
  </si>
  <si>
    <r>
      <rPr>
        <sz val="9"/>
        <rFont val="Arial"/>
        <family val="2"/>
        <charset val="1"/>
      </rPr>
      <t xml:space="preserve"> </t>
    </r>
    <r>
      <rPr>
        <b/>
        <sz val="9"/>
        <rFont val="Arial"/>
        <family val="2"/>
        <charset val="1"/>
      </rPr>
      <t>di cui</t>
    </r>
    <r>
      <rPr>
        <sz val="9"/>
        <rFont val="Arial"/>
        <family val="2"/>
        <charset val="1"/>
      </rPr>
      <t xml:space="preserve">        </t>
    </r>
    <r>
      <rPr>
        <b/>
        <sz val="9"/>
        <rFont val="Arial"/>
        <family val="2"/>
        <charset val="1"/>
      </rPr>
      <t xml:space="preserve"> F.</t>
    </r>
    <r>
      <rPr>
        <sz val="9"/>
        <rFont val="Arial"/>
        <family val="2"/>
        <charset val="1"/>
      </rPr>
      <t xml:space="preserve">     </t>
    </r>
  </si>
  <si>
    <r>
      <rPr>
        <sz val="8"/>
        <rFont val="Arial"/>
        <family val="2"/>
        <charset val="1"/>
      </rPr>
      <t xml:space="preserve">           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1,61%</t>
    </r>
    <r>
      <rPr>
        <sz val="10"/>
        <rFont val="Arial"/>
        <family val="2"/>
        <charset val="1"/>
      </rPr>
      <t xml:space="preserve"> arrot. (</t>
    </r>
    <r>
      <rPr>
        <i/>
        <sz val="10"/>
        <rFont val="Arial"/>
        <family val="2"/>
        <charset val="1"/>
      </rPr>
      <t>da versare</t>
    </r>
    <r>
      <rPr>
        <sz val="10"/>
        <rFont val="Arial"/>
        <family val="2"/>
        <charset val="1"/>
      </rPr>
      <t>) :</t>
    </r>
  </si>
  <si>
    <t>INPS DM10</t>
  </si>
  <si>
    <t xml:space="preserve">  (1,61% INPS)</t>
  </si>
  <si>
    <t>COSTO   TOTALE    (  " lordo Stato"   ) :</t>
  </si>
  <si>
    <t xml:space="preserve">      €</t>
  </si>
  <si>
    <t xml:space="preserve">        Avanzo:   </t>
  </si>
  <si>
    <t>Spett.le</t>
  </si>
  <si>
    <t>Data, __/___/_______</t>
  </si>
  <si>
    <t>Ditta</t>
  </si>
  <si>
    <t>Via</t>
  </si>
  <si>
    <t xml:space="preserve">SIMOG CIG: </t>
  </si>
  <si>
    <t>……….</t>
  </si>
  <si>
    <r>
      <rPr>
        <b/>
        <sz val="11"/>
        <rFont val="Calibri"/>
        <family val="2"/>
        <charset val="1"/>
      </rPr>
      <t xml:space="preserve">OGGETTO: </t>
    </r>
    <r>
      <rPr>
        <sz val="11"/>
        <rFont val="Calibri"/>
        <family val="2"/>
        <charset val="1"/>
      </rPr>
      <t>Capitolato tecnico acquisto ODA MEPA per Dotazioni Digitali su PNRR “Next Generation Classroom”</t>
    </r>
  </si>
  <si>
    <t xml:space="preserve">DOTAZIONI DIGITALI </t>
  </si>
  <si>
    <t>Codice Mepa</t>
  </si>
  <si>
    <t>Descrizione</t>
  </si>
  <si>
    <t>Quantità</t>
  </si>
  <si>
    <t>Prezzo unitario</t>
  </si>
  <si>
    <t>Imponibile</t>
  </si>
  <si>
    <t>iva</t>
  </si>
  <si>
    <t>Totale</t>
  </si>
  <si>
    <t>prova</t>
  </si>
  <si>
    <t>COSTO COMPLESSIVO</t>
  </si>
  <si>
    <t>TOTALE IMPONIBILE DOTAZIONI DIGITALI</t>
  </si>
  <si>
    <t>TOTALE IVA</t>
  </si>
  <si>
    <t>COSTO TOTALE DOTAZIONI DIGITALI</t>
  </si>
  <si>
    <r>
      <rPr>
        <b/>
        <sz val="11"/>
        <rFont val="Calibri"/>
        <family val="2"/>
        <charset val="1"/>
      </rPr>
      <t xml:space="preserve">OGGETTO: </t>
    </r>
    <r>
      <rPr>
        <sz val="11"/>
        <rFont val="Calibri"/>
        <family val="2"/>
        <charset val="1"/>
      </rPr>
      <t>Capitolato tecnico acquisto ODA MEPA per Arredi su PNRR “Next Generation Classroom”</t>
    </r>
  </si>
  <si>
    <t>ARREDI</t>
  </si>
  <si>
    <t>DOTAZIONI DIGITALI</t>
  </si>
  <si>
    <t>TOTALE IMPONIBILE ARREDI</t>
  </si>
  <si>
    <t>COSTO TOTALE ARREDI</t>
  </si>
  <si>
    <r>
      <rPr>
        <b/>
        <sz val="11"/>
        <rFont val="Calibri"/>
        <family val="2"/>
        <charset val="1"/>
      </rPr>
      <t xml:space="preserve">OGGETTO: </t>
    </r>
    <r>
      <rPr>
        <sz val="11"/>
        <rFont val="Calibri"/>
        <family val="2"/>
        <charset val="1"/>
      </rPr>
      <t>Capitolato tecnico acquisto ODA MEPA per piccoli adattamenti edilizi su PNRR “Next Generation Classroom”</t>
    </r>
  </si>
  <si>
    <t>SPESE PER PICCOLI ADATTAMENTI EDILIZI</t>
  </si>
  <si>
    <t>ABCD342</t>
  </si>
  <si>
    <t>TOTALE IMPONIBILE PICCOLI ADATTAMENTI EDILIZI</t>
  </si>
  <si>
    <t>COSTO TOTALE ADATTAMENTI EDILIZI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</si>
</sst>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€ &quot;* #,##0.00_-;&quot;-€ &quot;* #,##0.00_-;_-&quot;€ &quot;* \-??_-;_-@_-"/>
    <numFmt numFmtId="165" formatCode="[$€-2]\ #,##0.00;[Red]\-[$€-2]\ #,##0.00"/>
    <numFmt numFmtId="166" formatCode="_-* #,##0.00&quot; €&quot;_-;\-* #,##0.00&quot; €&quot;_-;_-* \-??&quot; €&quot;_-;_-@_-"/>
    <numFmt numFmtId="167" formatCode="_-* #,##0.00\ [$€-410]_-;\-* #,##0.00\ [$€-410]_-;_-* \-??\ [$€-410]_-;_-@_-"/>
    <numFmt numFmtId="168" formatCode="[$€-410]\ #,##0.00;[Red]\-[$€-410]\ #,##0.00"/>
    <numFmt numFmtId="169" formatCode="[$-410]General"/>
    <numFmt numFmtId="170" formatCode="[$-410]0.00%"/>
  </numFmts>
  <fonts count="59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6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10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.5"/>
      <color rgb="FF000000"/>
      <name val="Century Gothic"/>
      <family val="2"/>
      <charset val="1"/>
    </font>
    <font>
      <b/>
      <sz val="10.5"/>
      <color rgb="FF000000"/>
      <name val="Century Gothic"/>
      <family val="2"/>
      <charset val="1"/>
    </font>
    <font>
      <sz val="10.5"/>
      <name val="Century Gothic"/>
      <family val="2"/>
      <charset val="1"/>
    </font>
    <font>
      <b/>
      <sz val="10.5"/>
      <name val="Century Gothic"/>
      <family val="2"/>
      <charset val="1"/>
    </font>
    <font>
      <b/>
      <i/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name val="Century Gothic"/>
      <family val="2"/>
      <charset val="1"/>
    </font>
    <font>
      <b/>
      <sz val="12"/>
      <name val="Century Gothic"/>
      <family val="2"/>
      <charset val="1"/>
    </font>
    <font>
      <sz val="12"/>
      <name val="Century Gothic"/>
      <family val="2"/>
      <charset val="1"/>
    </font>
    <font>
      <sz val="11"/>
      <color rgb="FFFF0000"/>
      <name val="Century Gothic"/>
      <family val="2"/>
      <charset val="1"/>
    </font>
    <font>
      <b/>
      <sz val="12"/>
      <color rgb="FFC9211E"/>
      <name val="Century Gothic"/>
      <family val="2"/>
      <charset val="1"/>
    </font>
    <font>
      <b/>
      <sz val="11"/>
      <name val="Century Gothic"/>
      <family val="2"/>
      <charset val="1"/>
    </font>
    <font>
      <b/>
      <i/>
      <sz val="12"/>
      <name val="Century Gothic"/>
      <family val="2"/>
      <charset val="1"/>
    </font>
    <font>
      <sz val="10"/>
      <name val="Century Gothic"/>
      <family val="2"/>
      <charset val="1"/>
    </font>
    <font>
      <b/>
      <i/>
      <sz val="12"/>
      <color rgb="FFFF0000"/>
      <name val="Century Gothic"/>
      <family val="2"/>
      <charset val="1"/>
    </font>
    <font>
      <sz val="12"/>
      <color rgb="FFFF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b/>
      <sz val="10"/>
      <name val="Century Gothic"/>
      <family val="2"/>
      <charset val="1"/>
    </font>
    <font>
      <b/>
      <sz val="8"/>
      <name val="Century Gothic"/>
      <family val="2"/>
      <charset val="1"/>
    </font>
    <font>
      <b/>
      <sz val="9"/>
      <color rgb="FFC9211E"/>
      <name val="Century Gothic"/>
      <family val="2"/>
      <charset val="1"/>
    </font>
    <font>
      <b/>
      <sz val="9"/>
      <color rgb="FFC9211E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Century Gothic"/>
      <family val="2"/>
      <charset val="1"/>
    </font>
    <font>
      <b/>
      <i/>
      <sz val="10"/>
      <name val="Century Gothic"/>
      <family val="2"/>
      <charset val="1"/>
    </font>
    <font>
      <b/>
      <sz val="16"/>
      <name val="Century Gothic"/>
      <family val="2"/>
      <charset val="1"/>
    </font>
    <font>
      <b/>
      <sz val="14"/>
      <name val="Century Gothic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color rgb="FFFF0000"/>
      <name val="Century Gothic"/>
      <family val="2"/>
      <charset val="1"/>
    </font>
    <font>
      <i/>
      <sz val="10"/>
      <name val="Century Gothic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C9211E"/>
      <name val="Calibri"/>
      <family val="2"/>
      <charset val="1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FE7F5"/>
        <bgColor rgb="FFDEEBF7"/>
      </patternFill>
    </fill>
    <fill>
      <patternFill patternType="solid">
        <fgColor rgb="FFEEEEEE"/>
        <bgColor rgb="FFDEEBF7"/>
      </patternFill>
    </fill>
    <fill>
      <patternFill patternType="solid">
        <fgColor rgb="FFCCFFFF"/>
        <bgColor rgb="FFCCFFCC"/>
      </patternFill>
    </fill>
    <fill>
      <patternFill patternType="solid">
        <fgColor rgb="FFCC99FF"/>
        <bgColor rgb="FF9999FF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theme="5" tint="0.79989013336588644"/>
        <bgColor rgb="FFCFE7F5"/>
      </patternFill>
    </fill>
    <fill>
      <patternFill patternType="solid">
        <fgColor rgb="FFBFBFBF"/>
        <bgColor rgb="FFBBE6FE"/>
      </patternFill>
    </fill>
    <fill>
      <patternFill patternType="solid">
        <fgColor rgb="FFDEEBF7"/>
        <bgColor rgb="FFCFE7F5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6" fontId="58" fillId="0" borderId="0" applyBorder="0" applyProtection="0"/>
    <xf numFmtId="0" fontId="3" fillId="0" borderId="0" applyBorder="0" applyProtection="0"/>
    <xf numFmtId="164" fontId="58" fillId="0" borderId="0" applyBorder="0" applyProtection="0"/>
  </cellStyleXfs>
  <cellXfs count="337">
    <xf numFmtId="0" fontId="0" fillId="0" borderId="0" xfId="0"/>
    <xf numFmtId="0" fontId="0" fillId="0" borderId="0" xfId="0" applyAlignment="1" applyProtection="1"/>
    <xf numFmtId="0" fontId="3" fillId="0" borderId="0" xfId="2" applyFont="1" applyBorder="1" applyAlignment="1" applyProtection="1">
      <alignment horizontal="center" vertical="center"/>
    </xf>
    <xf numFmtId="0" fontId="0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0" fillId="0" borderId="0" xfId="0" applyFont="1" applyAlignment="1" applyProtection="1"/>
    <xf numFmtId="0" fontId="6" fillId="2" borderId="1" xfId="0" applyFont="1" applyFill="1" applyBorder="1" applyAlignment="1" applyProtection="1">
      <alignment vertical="center"/>
    </xf>
    <xf numFmtId="0" fontId="10" fillId="0" borderId="0" xfId="0" applyFont="1" applyAlignment="1" applyProtection="1"/>
    <xf numFmtId="0" fontId="11" fillId="0" borderId="0" xfId="2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left" vertical="center" wrapText="1"/>
    </xf>
    <xf numFmtId="9" fontId="14" fillId="0" borderId="2" xfId="0" applyNumberFormat="1" applyFont="1" applyBorder="1" applyAlignment="1" applyProtection="1">
      <alignment horizontal="center" vertical="center" wrapText="1"/>
    </xf>
    <xf numFmtId="10" fontId="15" fillId="0" borderId="2" xfId="0" applyNumberFormat="1" applyFont="1" applyBorder="1" applyAlignment="1" applyProtection="1">
      <alignment horizontal="center" vertical="center" wrapText="1"/>
    </xf>
    <xf numFmtId="165" fontId="14" fillId="2" borderId="2" xfId="0" applyNumberFormat="1" applyFont="1" applyFill="1" applyBorder="1" applyAlignment="1" applyProtection="1">
      <alignment horizontal="right" vertical="center" wrapText="1"/>
    </xf>
    <xf numFmtId="165" fontId="16" fillId="0" borderId="2" xfId="1" applyNumberFormat="1" applyFont="1" applyBorder="1" applyAlignment="1" applyProtection="1">
      <alignment horizontal="right" vertical="center" wrapText="1"/>
    </xf>
    <xf numFmtId="165" fontId="17" fillId="0" borderId="2" xfId="1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left"/>
    </xf>
    <xf numFmtId="0" fontId="13" fillId="0" borderId="3" xfId="0" applyFont="1" applyBorder="1" applyAlignment="1" applyProtection="1">
      <alignment horizontal="left" vertical="center" wrapText="1"/>
    </xf>
    <xf numFmtId="9" fontId="14" fillId="0" borderId="3" xfId="0" applyNumberFormat="1" applyFont="1" applyBorder="1" applyAlignment="1" applyProtection="1">
      <alignment horizontal="center" vertical="center" wrapText="1"/>
    </xf>
    <xf numFmtId="10" fontId="15" fillId="0" borderId="3" xfId="0" applyNumberFormat="1" applyFont="1" applyBorder="1" applyAlignment="1" applyProtection="1">
      <alignment horizontal="center" vertical="center" wrapText="1"/>
    </xf>
    <xf numFmtId="165" fontId="14" fillId="2" borderId="3" xfId="0" applyNumberFormat="1" applyFont="1" applyFill="1" applyBorder="1" applyAlignment="1" applyProtection="1">
      <alignment horizontal="right" vertical="center" wrapText="1"/>
    </xf>
    <xf numFmtId="165" fontId="16" fillId="0" borderId="3" xfId="1" applyNumberFormat="1" applyFont="1" applyBorder="1" applyAlignment="1" applyProtection="1">
      <alignment horizontal="right" vertical="center" wrapText="1"/>
    </xf>
    <xf numFmtId="165" fontId="17" fillId="0" borderId="3" xfId="1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</xf>
    <xf numFmtId="9" fontId="14" fillId="0" borderId="4" xfId="0" applyNumberFormat="1" applyFont="1" applyBorder="1" applyAlignment="1" applyProtection="1">
      <alignment horizontal="center" vertical="center" wrapText="1"/>
    </xf>
    <xf numFmtId="10" fontId="15" fillId="0" borderId="4" xfId="0" applyNumberFormat="1" applyFont="1" applyBorder="1" applyAlignment="1" applyProtection="1">
      <alignment horizontal="center" vertical="center" wrapText="1"/>
    </xf>
    <xf numFmtId="165" fontId="14" fillId="2" borderId="4" xfId="0" applyNumberFormat="1" applyFont="1" applyFill="1" applyBorder="1" applyAlignment="1" applyProtection="1">
      <alignment horizontal="right" vertical="center" wrapText="1"/>
    </xf>
    <xf numFmtId="165" fontId="16" fillId="0" borderId="4" xfId="1" applyNumberFormat="1" applyFont="1" applyBorder="1" applyAlignment="1" applyProtection="1">
      <alignment horizontal="right" vertical="center" wrapText="1"/>
    </xf>
    <xf numFmtId="165" fontId="17" fillId="0" borderId="4" xfId="1" applyNumberFormat="1" applyFont="1" applyBorder="1" applyAlignment="1" applyProtection="1">
      <alignment horizontal="right" vertical="center" wrapText="1"/>
    </xf>
    <xf numFmtId="165" fontId="15" fillId="4" borderId="1" xfId="0" applyNumberFormat="1" applyFont="1" applyFill="1" applyBorder="1" applyAlignment="1" applyProtection="1">
      <alignment horizontal="right" vertical="center" wrapText="1"/>
    </xf>
    <xf numFmtId="165" fontId="17" fillId="4" borderId="1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166" fontId="0" fillId="0" borderId="0" xfId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6" fontId="13" fillId="0" borderId="0" xfId="1" applyFont="1" applyBorder="1" applyAlignment="1" applyProtection="1">
      <alignment horizontal="center" vertical="center"/>
    </xf>
    <xf numFmtId="166" fontId="12" fillId="0" borderId="0" xfId="1" applyFont="1" applyBorder="1" applyAlignment="1" applyProtection="1">
      <alignment horizontal="center" vertical="center"/>
    </xf>
    <xf numFmtId="167" fontId="13" fillId="0" borderId="0" xfId="0" applyNumberFormat="1" applyFont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8" fillId="0" borderId="0" xfId="0" applyFont="1" applyBorder="1" applyAlignment="1" applyProtection="1"/>
    <xf numFmtId="167" fontId="0" fillId="0" borderId="0" xfId="0" applyNumberFormat="1" applyBorder="1" applyAlignment="1" applyProtection="1"/>
    <xf numFmtId="0" fontId="19" fillId="0" borderId="0" xfId="0" applyFont="1" applyBorder="1" applyAlignment="1" applyProtection="1"/>
    <xf numFmtId="0" fontId="4" fillId="0" borderId="0" xfId="0" applyFont="1" applyBorder="1" applyAlignment="1" applyProtection="1"/>
    <xf numFmtId="166" fontId="6" fillId="0" borderId="0" xfId="1" applyFont="1" applyBorder="1" applyAlignment="1" applyProtection="1"/>
    <xf numFmtId="166" fontId="4" fillId="0" borderId="0" xfId="1" applyFont="1" applyBorder="1" applyAlignment="1" applyProtection="1"/>
    <xf numFmtId="0" fontId="6" fillId="0" borderId="0" xfId="0" applyFont="1" applyBorder="1" applyAlignment="1" applyProtection="1"/>
    <xf numFmtId="167" fontId="6" fillId="0" borderId="0" xfId="0" applyNumberFormat="1" applyFont="1" applyBorder="1" applyAlignment="1" applyProtection="1"/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4" fontId="21" fillId="0" borderId="0" xfId="3" applyNumberFormat="1" applyFont="1" applyBorder="1" applyAlignment="1" applyProtection="1">
      <alignment vertical="center"/>
    </xf>
    <xf numFmtId="4" fontId="21" fillId="0" borderId="0" xfId="3" applyNumberFormat="1" applyFont="1" applyBorder="1" applyAlignment="1" applyProtection="1">
      <alignment horizontal="center" vertical="center"/>
    </xf>
    <xf numFmtId="4" fontId="22" fillId="0" borderId="0" xfId="3" applyNumberFormat="1" applyFont="1" applyBorder="1" applyAlignment="1" applyProtection="1">
      <alignment vertical="center"/>
    </xf>
    <xf numFmtId="164" fontId="21" fillId="0" borderId="0" xfId="3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4" fontId="25" fillId="0" borderId="0" xfId="3" applyNumberFormat="1" applyFont="1" applyBorder="1" applyAlignment="1" applyProtection="1">
      <alignment vertical="center"/>
    </xf>
    <xf numFmtId="164" fontId="25" fillId="0" borderId="0" xfId="3" applyFont="1" applyBorder="1" applyAlignment="1" applyProtection="1">
      <alignment vertical="center"/>
    </xf>
    <xf numFmtId="4" fontId="26" fillId="0" borderId="0" xfId="3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4" fontId="25" fillId="0" borderId="0" xfId="3" applyNumberFormat="1" applyFont="1" applyBorder="1" applyAlignment="1" applyProtection="1">
      <alignment horizontal="center" vertical="center"/>
    </xf>
    <xf numFmtId="4" fontId="24" fillId="0" borderId="0" xfId="3" applyNumberFormat="1" applyFont="1" applyBorder="1" applyAlignment="1" applyProtection="1">
      <alignment vertical="center"/>
    </xf>
    <xf numFmtId="4" fontId="23" fillId="0" borderId="0" xfId="3" applyNumberFormat="1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164" fontId="29" fillId="0" borderId="0" xfId="3" applyFont="1" applyBorder="1" applyAlignment="1" applyProtection="1">
      <alignment horizontal="center" vertical="center"/>
    </xf>
    <xf numFmtId="4" fontId="30" fillId="0" borderId="0" xfId="3" applyNumberFormat="1" applyFont="1" applyBorder="1" applyAlignment="1" applyProtection="1">
      <alignment horizontal="center" vertical="center"/>
    </xf>
    <xf numFmtId="4" fontId="32" fillId="0" borderId="0" xfId="3" applyNumberFormat="1" applyFont="1" applyBorder="1" applyAlignment="1" applyProtection="1">
      <alignment vertical="center"/>
    </xf>
    <xf numFmtId="4" fontId="23" fillId="0" borderId="0" xfId="3" applyNumberFormat="1" applyFont="1" applyBorder="1" applyAlignment="1" applyProtection="1">
      <alignment horizontal="center" vertical="center"/>
    </xf>
    <xf numFmtId="4" fontId="28" fillId="0" borderId="0" xfId="3" applyNumberFormat="1" applyFont="1" applyBorder="1" applyAlignment="1" applyProtection="1">
      <alignment vertical="center"/>
    </xf>
    <xf numFmtId="164" fontId="23" fillId="0" borderId="0" xfId="3" applyFont="1" applyBorder="1" applyAlignment="1" applyProtection="1">
      <alignment vertical="center"/>
    </xf>
    <xf numFmtId="0" fontId="33" fillId="0" borderId="0" xfId="0" applyFont="1" applyAlignment="1" applyProtection="1"/>
    <xf numFmtId="4" fontId="34" fillId="0" borderId="1" xfId="3" applyNumberFormat="1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4" fontId="34" fillId="0" borderId="1" xfId="3" applyNumberFormat="1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</xf>
    <xf numFmtId="4" fontId="36" fillId="0" borderId="1" xfId="3" applyNumberFormat="1" applyFont="1" applyBorder="1" applyAlignment="1" applyProtection="1">
      <alignment horizontal="center" vertical="center"/>
    </xf>
    <xf numFmtId="4" fontId="37" fillId="0" borderId="1" xfId="3" applyNumberFormat="1" applyFont="1" applyBorder="1" applyAlignment="1" applyProtection="1">
      <alignment horizontal="center" vertical="center"/>
    </xf>
    <xf numFmtId="4" fontId="38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10" fontId="38" fillId="0" borderId="1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left" vertical="center"/>
    </xf>
    <xf numFmtId="0" fontId="30" fillId="2" borderId="2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/>
    </xf>
    <xf numFmtId="168" fontId="30" fillId="2" borderId="2" xfId="3" applyNumberFormat="1" applyFont="1" applyFill="1" applyBorder="1" applyAlignment="1" applyProtection="1">
      <alignment horizontal="right" vertical="center"/>
    </xf>
    <xf numFmtId="168" fontId="30" fillId="0" borderId="2" xfId="0" applyNumberFormat="1" applyFont="1" applyBorder="1" applyAlignment="1" applyProtection="1">
      <alignment horizontal="right" vertical="center"/>
    </xf>
    <xf numFmtId="168" fontId="30" fillId="0" borderId="2" xfId="3" applyNumberFormat="1" applyFont="1" applyBorder="1" applyAlignment="1" applyProtection="1">
      <alignment horizontal="right" vertical="center"/>
    </xf>
    <xf numFmtId="10" fontId="30" fillId="2" borderId="2" xfId="0" applyNumberFormat="1" applyFont="1" applyFill="1" applyBorder="1" applyAlignment="1" applyProtection="1">
      <alignment horizontal="center" vertical="center"/>
    </xf>
    <xf numFmtId="168" fontId="34" fillId="0" borderId="2" xfId="3" applyNumberFormat="1" applyFont="1" applyBorder="1" applyAlignment="1" applyProtection="1">
      <alignment horizontal="right" vertical="center"/>
    </xf>
    <xf numFmtId="169" fontId="30" fillId="2" borderId="2" xfId="3" applyNumberFormat="1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left" vertical="center"/>
    </xf>
    <xf numFmtId="0" fontId="30" fillId="2" borderId="3" xfId="0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 applyProtection="1">
      <alignment horizontal="center" vertical="center"/>
    </xf>
    <xf numFmtId="168" fontId="30" fillId="2" borderId="3" xfId="3" applyNumberFormat="1" applyFont="1" applyFill="1" applyBorder="1" applyAlignment="1" applyProtection="1">
      <alignment horizontal="right" vertical="center"/>
    </xf>
    <xf numFmtId="168" fontId="30" fillId="0" borderId="3" xfId="0" applyNumberFormat="1" applyFont="1" applyBorder="1" applyAlignment="1" applyProtection="1">
      <alignment horizontal="right" vertical="center"/>
    </xf>
    <xf numFmtId="168" fontId="30" fillId="0" borderId="3" xfId="3" applyNumberFormat="1" applyFont="1" applyBorder="1" applyAlignment="1" applyProtection="1">
      <alignment horizontal="right" vertical="center"/>
    </xf>
    <xf numFmtId="10" fontId="30" fillId="2" borderId="3" xfId="0" applyNumberFormat="1" applyFont="1" applyFill="1" applyBorder="1" applyAlignment="1" applyProtection="1">
      <alignment horizontal="center" vertical="center"/>
    </xf>
    <xf numFmtId="168" fontId="34" fillId="0" borderId="3" xfId="3" applyNumberFormat="1" applyFont="1" applyBorder="1" applyAlignment="1" applyProtection="1">
      <alignment horizontal="right" vertical="center"/>
    </xf>
    <xf numFmtId="169" fontId="30" fillId="2" borderId="3" xfId="3" applyNumberFormat="1" applyFont="1" applyFill="1" applyBorder="1" applyAlignment="1" applyProtection="1">
      <alignment horizontal="center" vertical="center"/>
    </xf>
    <xf numFmtId="170" fontId="30" fillId="2" borderId="3" xfId="3" applyNumberFormat="1" applyFont="1" applyFill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left" vertical="center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/>
    </xf>
    <xf numFmtId="168" fontId="30" fillId="2" borderId="4" xfId="3" applyNumberFormat="1" applyFont="1" applyFill="1" applyBorder="1" applyAlignment="1" applyProtection="1">
      <alignment horizontal="right" vertical="center"/>
    </xf>
    <xf numFmtId="168" fontId="30" fillId="0" borderId="4" xfId="0" applyNumberFormat="1" applyFont="1" applyBorder="1" applyAlignment="1" applyProtection="1">
      <alignment horizontal="right" vertical="center"/>
    </xf>
    <xf numFmtId="168" fontId="30" fillId="0" borderId="4" xfId="3" applyNumberFormat="1" applyFont="1" applyBorder="1" applyAlignment="1" applyProtection="1">
      <alignment horizontal="right" vertical="center"/>
    </xf>
    <xf numFmtId="10" fontId="30" fillId="2" borderId="4" xfId="0" applyNumberFormat="1" applyFont="1" applyFill="1" applyBorder="1" applyAlignment="1" applyProtection="1">
      <alignment horizontal="center" vertical="center"/>
    </xf>
    <xf numFmtId="168" fontId="34" fillId="0" borderId="4" xfId="3" applyNumberFormat="1" applyFont="1" applyBorder="1" applyAlignment="1" applyProtection="1">
      <alignment horizontal="right" vertical="center"/>
    </xf>
    <xf numFmtId="169" fontId="30" fillId="2" borderId="4" xfId="3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1" fontId="28" fillId="0" borderId="1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4" fontId="17" fillId="0" borderId="1" xfId="0" applyNumberFormat="1" applyFont="1" applyBorder="1" applyAlignment="1" applyProtection="1">
      <alignment horizontal="center" vertical="center"/>
    </xf>
    <xf numFmtId="168" fontId="17" fillId="0" borderId="1" xfId="3" applyNumberFormat="1" applyFont="1" applyBorder="1" applyAlignment="1" applyProtection="1">
      <alignment horizontal="right" vertical="center"/>
    </xf>
    <xf numFmtId="168" fontId="17" fillId="6" borderId="1" xfId="3" applyNumberFormat="1" applyFont="1" applyFill="1" applyBorder="1" applyAlignment="1" applyProtection="1">
      <alignment horizontal="right" vertical="center"/>
    </xf>
    <xf numFmtId="168" fontId="17" fillId="7" borderId="1" xfId="3" applyNumberFormat="1" applyFont="1" applyFill="1" applyBorder="1" applyAlignment="1" applyProtection="1">
      <alignment horizontal="right" vertical="center"/>
    </xf>
    <xf numFmtId="10" fontId="17" fillId="0" borderId="1" xfId="0" applyNumberFormat="1" applyFont="1" applyBorder="1" applyAlignment="1" applyProtection="1">
      <alignment horizontal="center" vertical="center"/>
    </xf>
    <xf numFmtId="168" fontId="17" fillId="8" borderId="1" xfId="3" applyNumberFormat="1" applyFont="1" applyFill="1" applyBorder="1" applyAlignment="1" applyProtection="1">
      <alignment horizontal="right" vertical="center"/>
    </xf>
    <xf numFmtId="168" fontId="17" fillId="9" borderId="1" xfId="3" applyNumberFormat="1" applyFont="1" applyFill="1" applyBorder="1" applyAlignment="1" applyProtection="1">
      <alignment horizontal="right" vertical="center"/>
    </xf>
    <xf numFmtId="168" fontId="17" fillId="10" borderId="1" xfId="3" applyNumberFormat="1" applyFont="1" applyFill="1" applyBorder="1" applyAlignment="1" applyProtection="1">
      <alignment horizontal="right" vertical="center"/>
    </xf>
    <xf numFmtId="168" fontId="17" fillId="5" borderId="1" xfId="3" applyNumberFormat="1" applyFont="1" applyFill="1" applyBorder="1" applyAlignment="1" applyProtection="1">
      <alignment horizontal="right" vertical="center"/>
    </xf>
    <xf numFmtId="168" fontId="17" fillId="11" borderId="1" xfId="3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horizontal="center" vertical="center"/>
    </xf>
    <xf numFmtId="10" fontId="23" fillId="0" borderId="0" xfId="0" applyNumberFormat="1" applyFont="1" applyBorder="1" applyAlignment="1" applyProtection="1">
      <alignment horizontal="center" vertical="center"/>
    </xf>
    <xf numFmtId="4" fontId="28" fillId="0" borderId="0" xfId="3" applyNumberFormat="1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3" fillId="12" borderId="6" xfId="0" applyFont="1" applyFill="1" applyBorder="1" applyAlignment="1" applyProtection="1">
      <alignment horizontal="left" vertical="center"/>
    </xf>
    <xf numFmtId="4" fontId="23" fillId="0" borderId="0" xfId="3" applyNumberFormat="1" applyFont="1" applyBorder="1" applyAlignment="1" applyProtection="1">
      <alignment horizontal="right" vertical="center"/>
    </xf>
    <xf numFmtId="3" fontId="45" fillId="0" borderId="7" xfId="3" applyNumberFormat="1" applyFont="1" applyBorder="1" applyAlignment="1" applyProtection="1">
      <alignment horizontal="center" vertical="center"/>
    </xf>
    <xf numFmtId="4" fontId="23" fillId="0" borderId="8" xfId="3" applyNumberFormat="1" applyFont="1" applyBorder="1" applyAlignment="1" applyProtection="1">
      <alignment horizontal="center" vertical="center"/>
    </xf>
    <xf numFmtId="168" fontId="34" fillId="9" borderId="8" xfId="3" applyNumberFormat="1" applyFont="1" applyFill="1" applyBorder="1" applyAlignment="1" applyProtection="1">
      <alignment horizontal="right" vertical="center"/>
    </xf>
    <xf numFmtId="4" fontId="28" fillId="0" borderId="10" xfId="3" applyNumberFormat="1" applyFont="1" applyBorder="1" applyAlignment="1" applyProtection="1">
      <alignment horizontal="center" vertical="center"/>
    </xf>
    <xf numFmtId="4" fontId="23" fillId="0" borderId="11" xfId="3" applyNumberFormat="1" applyFont="1" applyBorder="1" applyAlignment="1" applyProtection="1">
      <alignment horizontal="center" vertical="center"/>
    </xf>
    <xf numFmtId="164" fontId="23" fillId="0" borderId="11" xfId="3" applyFont="1" applyBorder="1" applyAlignment="1" applyProtection="1">
      <alignment horizontal="center" vertical="center"/>
    </xf>
    <xf numFmtId="4" fontId="23" fillId="0" borderId="12" xfId="3" applyNumberFormat="1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vertical="center"/>
    </xf>
    <xf numFmtId="0" fontId="30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3" fontId="45" fillId="0" borderId="15" xfId="3" applyNumberFormat="1" applyFont="1" applyBorder="1" applyAlignment="1" applyProtection="1">
      <alignment horizontal="center" vertical="center"/>
    </xf>
    <xf numFmtId="4" fontId="23" fillId="0" borderId="16" xfId="3" applyNumberFormat="1" applyFont="1" applyBorder="1" applyAlignment="1" applyProtection="1">
      <alignment horizontal="center" vertical="center"/>
    </xf>
    <xf numFmtId="168" fontId="34" fillId="6" borderId="16" xfId="3" applyNumberFormat="1" applyFont="1" applyFill="1" applyBorder="1" applyAlignment="1" applyProtection="1">
      <alignment horizontal="right" vertical="center"/>
    </xf>
    <xf numFmtId="4" fontId="30" fillId="0" borderId="13" xfId="3" applyNumberFormat="1" applyFont="1" applyBorder="1" applyAlignment="1" applyProtection="1">
      <alignment horizontal="center" vertical="center"/>
    </xf>
    <xf numFmtId="168" fontId="30" fillId="0" borderId="1" xfId="3" applyNumberFormat="1" applyFont="1" applyBorder="1" applyAlignment="1" applyProtection="1">
      <alignment horizontal="right" vertical="center"/>
    </xf>
    <xf numFmtId="164" fontId="30" fillId="0" borderId="0" xfId="3" applyFont="1" applyBorder="1" applyAlignment="1" applyProtection="1">
      <alignment horizontal="center" vertical="center"/>
    </xf>
    <xf numFmtId="168" fontId="30" fillId="0" borderId="18" xfId="3" applyNumberFormat="1" applyFont="1" applyBorder="1" applyAlignment="1" applyProtection="1">
      <alignment horizontal="right" vertical="center"/>
    </xf>
    <xf numFmtId="0" fontId="30" fillId="0" borderId="19" xfId="0" applyFont="1" applyBorder="1" applyAlignment="1" applyProtection="1">
      <alignment horizontal="left" vertical="center"/>
    </xf>
    <xf numFmtId="168" fontId="34" fillId="7" borderId="16" xfId="3" applyNumberFormat="1" applyFont="1" applyFill="1" applyBorder="1" applyAlignment="1" applyProtection="1">
      <alignment horizontal="right" vertical="center"/>
    </xf>
    <xf numFmtId="4" fontId="34" fillId="0" borderId="13" xfId="3" applyNumberFormat="1" applyFont="1" applyBorder="1" applyAlignment="1" applyProtection="1">
      <alignment horizontal="center" vertical="center"/>
    </xf>
    <xf numFmtId="4" fontId="30" fillId="0" borderId="20" xfId="3" applyNumberFormat="1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168" fontId="34" fillId="8" borderId="16" xfId="3" applyNumberFormat="1" applyFont="1" applyFill="1" applyBorder="1" applyAlignment="1" applyProtection="1">
      <alignment horizontal="right" vertical="center"/>
    </xf>
    <xf numFmtId="4" fontId="30" fillId="0" borderId="21" xfId="3" applyNumberFormat="1" applyFont="1" applyBorder="1" applyAlignment="1" applyProtection="1">
      <alignment horizontal="center" vertical="center"/>
    </xf>
    <xf numFmtId="1" fontId="34" fillId="0" borderId="1" xfId="3" applyNumberFormat="1" applyFont="1" applyBorder="1" applyAlignment="1" applyProtection="1">
      <alignment horizontal="center" vertical="center"/>
    </xf>
    <xf numFmtId="10" fontId="30" fillId="0" borderId="0" xfId="3" applyNumberFormat="1" applyFont="1" applyBorder="1" applyAlignment="1" applyProtection="1">
      <alignment horizontal="center" vertical="center"/>
    </xf>
    <xf numFmtId="168" fontId="34" fillId="10" borderId="16" xfId="3" applyNumberFormat="1" applyFont="1" applyFill="1" applyBorder="1" applyAlignment="1" applyProtection="1">
      <alignment horizontal="right" vertical="center"/>
    </xf>
    <xf numFmtId="4" fontId="39" fillId="0" borderId="21" xfId="3" applyNumberFormat="1" applyFont="1" applyBorder="1" applyAlignment="1" applyProtection="1">
      <alignment horizontal="left" vertical="center"/>
    </xf>
    <xf numFmtId="0" fontId="34" fillId="0" borderId="1" xfId="3" applyNumberFormat="1" applyFont="1" applyBorder="1" applyAlignment="1" applyProtection="1">
      <alignment horizontal="center" vertical="center"/>
    </xf>
    <xf numFmtId="168" fontId="34" fillId="5" borderId="16" xfId="3" applyNumberFormat="1" applyFont="1" applyFill="1" applyBorder="1" applyAlignment="1" applyProtection="1">
      <alignment horizontal="right" vertical="center"/>
    </xf>
    <xf numFmtId="168" fontId="30" fillId="11" borderId="18" xfId="3" applyNumberFormat="1" applyFont="1" applyFill="1" applyBorder="1" applyAlignment="1" applyProtection="1">
      <alignment horizontal="right" vertical="center"/>
    </xf>
    <xf numFmtId="0" fontId="30" fillId="0" borderId="23" xfId="0" applyFont="1" applyBorder="1" applyAlignment="1" applyProtection="1">
      <alignment horizontal="left" vertical="center"/>
    </xf>
    <xf numFmtId="3" fontId="45" fillId="0" borderId="24" xfId="3" applyNumberFormat="1" applyFont="1" applyBorder="1" applyAlignment="1" applyProtection="1">
      <alignment horizontal="center" vertical="center"/>
    </xf>
    <xf numFmtId="4" fontId="23" fillId="0" borderId="25" xfId="3" applyNumberFormat="1" applyFont="1" applyBorder="1" applyAlignment="1" applyProtection="1">
      <alignment horizontal="center" vertical="center"/>
    </xf>
    <xf numFmtId="168" fontId="34" fillId="11" borderId="25" xfId="3" applyNumberFormat="1" applyFont="1" applyFill="1" applyBorder="1" applyAlignment="1" applyProtection="1">
      <alignment horizontal="right" vertical="center"/>
    </xf>
    <xf numFmtId="4" fontId="28" fillId="0" borderId="27" xfId="3" applyNumberFormat="1" applyFont="1" applyBorder="1" applyAlignment="1" applyProtection="1">
      <alignment horizontal="center" vertical="center"/>
    </xf>
    <xf numFmtId="4" fontId="23" fillId="0" borderId="28" xfId="3" applyNumberFormat="1" applyFont="1" applyBorder="1" applyAlignment="1" applyProtection="1">
      <alignment horizontal="center" vertical="center"/>
    </xf>
    <xf numFmtId="164" fontId="23" fillId="0" borderId="28" xfId="3" applyFont="1" applyBorder="1" applyAlignment="1" applyProtection="1">
      <alignment horizontal="center" vertical="center"/>
    </xf>
    <xf numFmtId="4" fontId="23" fillId="0" borderId="29" xfId="3" applyNumberFormat="1" applyFont="1" applyBorder="1" applyAlignment="1" applyProtection="1">
      <alignment horizontal="center" vertical="center"/>
    </xf>
    <xf numFmtId="10" fontId="23" fillId="0" borderId="0" xfId="0" applyNumberFormat="1" applyFont="1" applyAlignment="1" applyProtection="1">
      <alignment horizontal="center" vertical="center"/>
    </xf>
    <xf numFmtId="164" fontId="23" fillId="0" borderId="0" xfId="3" applyFont="1" applyBorder="1" applyAlignment="1" applyProtection="1">
      <alignment horizontal="center" vertical="center"/>
    </xf>
    <xf numFmtId="4" fontId="52" fillId="0" borderId="31" xfId="3" applyNumberFormat="1" applyFont="1" applyBorder="1" applyAlignment="1" applyProtection="1">
      <alignment horizontal="center" vertical="center"/>
    </xf>
    <xf numFmtId="4" fontId="52" fillId="0" borderId="32" xfId="3" applyNumberFormat="1" applyFont="1" applyBorder="1" applyAlignment="1" applyProtection="1">
      <alignment horizontal="right" vertical="center"/>
    </xf>
    <xf numFmtId="4" fontId="53" fillId="0" borderId="31" xfId="3" applyNumberFormat="1" applyFont="1" applyBorder="1" applyAlignment="1" applyProtection="1">
      <alignment vertical="center"/>
    </xf>
    <xf numFmtId="4" fontId="24" fillId="0" borderId="33" xfId="3" applyNumberFormat="1" applyFont="1" applyBorder="1" applyAlignment="1" applyProtection="1">
      <alignment horizontal="center" vertical="center"/>
    </xf>
    <xf numFmtId="10" fontId="24" fillId="0" borderId="0" xfId="3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4" fontId="22" fillId="0" borderId="0" xfId="3" applyNumberFormat="1" applyFont="1" applyBorder="1" applyAlignment="1" applyProtection="1">
      <alignment horizontal="center" vertical="center"/>
    </xf>
    <xf numFmtId="10" fontId="21" fillId="0" borderId="0" xfId="3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/>
    </xf>
    <xf numFmtId="4" fontId="34" fillId="0" borderId="0" xfId="3" applyNumberFormat="1" applyFont="1" applyBorder="1" applyAlignment="1" applyProtection="1">
      <alignment vertical="center"/>
    </xf>
    <xf numFmtId="4" fontId="34" fillId="0" borderId="0" xfId="3" applyNumberFormat="1" applyFont="1" applyBorder="1" applyAlignment="1" applyProtection="1">
      <alignment horizontal="center" vertical="center"/>
    </xf>
    <xf numFmtId="10" fontId="34" fillId="0" borderId="0" xfId="3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4" fontId="30" fillId="0" borderId="0" xfId="3" applyNumberFormat="1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left" vertical="center"/>
    </xf>
    <xf numFmtId="0" fontId="4" fillId="0" borderId="0" xfId="0" applyFont="1" applyAlignment="1" applyProtection="1"/>
    <xf numFmtId="0" fontId="6" fillId="0" borderId="0" xfId="0" applyFont="1" applyAlignment="1" applyProtection="1"/>
    <xf numFmtId="0" fontId="54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center" vertical="center"/>
    </xf>
    <xf numFmtId="0" fontId="18" fillId="0" borderId="0" xfId="0" applyFont="1" applyAlignment="1" applyProtection="1"/>
    <xf numFmtId="0" fontId="6" fillId="3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left" vertical="center"/>
    </xf>
    <xf numFmtId="0" fontId="13" fillId="2" borderId="36" xfId="0" applyFont="1" applyFill="1" applyBorder="1" applyAlignment="1" applyProtection="1">
      <alignment horizontal="left" vertical="center"/>
    </xf>
    <xf numFmtId="0" fontId="13" fillId="2" borderId="36" xfId="0" applyFont="1" applyFill="1" applyBorder="1" applyAlignment="1" applyProtection="1">
      <alignment horizontal="center" vertical="center"/>
    </xf>
    <xf numFmtId="167" fontId="13" fillId="2" borderId="36" xfId="0" applyNumberFormat="1" applyFont="1" applyFill="1" applyBorder="1" applyAlignment="1" applyProtection="1">
      <alignment horizontal="left" vertical="center"/>
    </xf>
    <xf numFmtId="167" fontId="13" fillId="0" borderId="36" xfId="0" applyNumberFormat="1" applyFont="1" applyBorder="1" applyAlignment="1" applyProtection="1">
      <alignment horizontal="left" vertical="center"/>
    </xf>
    <xf numFmtId="167" fontId="13" fillId="0" borderId="37" xfId="0" applyNumberFormat="1" applyFont="1" applyBorder="1" applyAlignment="1" applyProtection="1">
      <alignment horizontal="left" vertical="center"/>
    </xf>
    <xf numFmtId="0" fontId="13" fillId="2" borderId="38" xfId="0" applyFont="1" applyFill="1" applyBorder="1" applyAlignment="1" applyProtection="1">
      <alignment horizontal="left" vertical="center"/>
    </xf>
    <xf numFmtId="0" fontId="13" fillId="2" borderId="39" xfId="0" applyFont="1" applyFill="1" applyBorder="1" applyAlignment="1" applyProtection="1">
      <alignment horizontal="left" vertical="center"/>
    </xf>
    <xf numFmtId="0" fontId="13" fillId="2" borderId="39" xfId="0" applyFont="1" applyFill="1" applyBorder="1" applyAlignment="1" applyProtection="1">
      <alignment horizontal="center" vertical="center"/>
    </xf>
    <xf numFmtId="167" fontId="13" fillId="2" borderId="39" xfId="0" applyNumberFormat="1" applyFont="1" applyFill="1" applyBorder="1" applyAlignment="1" applyProtection="1">
      <alignment horizontal="left" vertical="center"/>
    </xf>
    <xf numFmtId="167" fontId="13" fillId="0" borderId="39" xfId="0" applyNumberFormat="1" applyFont="1" applyBorder="1" applyAlignment="1" applyProtection="1">
      <alignment horizontal="left" vertical="center"/>
    </xf>
    <xf numFmtId="167" fontId="13" fillId="0" borderId="40" xfId="0" applyNumberFormat="1" applyFont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left" vertical="center"/>
    </xf>
    <xf numFmtId="0" fontId="13" fillId="2" borderId="42" xfId="0" applyFont="1" applyFill="1" applyBorder="1" applyAlignment="1" applyProtection="1">
      <alignment horizontal="left" vertical="center"/>
    </xf>
    <xf numFmtId="0" fontId="13" fillId="2" borderId="42" xfId="0" applyFont="1" applyFill="1" applyBorder="1" applyAlignment="1" applyProtection="1">
      <alignment horizontal="center" vertical="center"/>
    </xf>
    <xf numFmtId="167" fontId="13" fillId="2" borderId="42" xfId="0" applyNumberFormat="1" applyFont="1" applyFill="1" applyBorder="1" applyAlignment="1" applyProtection="1">
      <alignment horizontal="left" vertical="center"/>
    </xf>
    <xf numFmtId="167" fontId="13" fillId="0" borderId="42" xfId="0" applyNumberFormat="1" applyFont="1" applyBorder="1" applyAlignment="1" applyProtection="1">
      <alignment horizontal="left" vertical="center"/>
    </xf>
    <xf numFmtId="167" fontId="13" fillId="0" borderId="43" xfId="0" applyNumberFormat="1" applyFont="1" applyBorder="1" applyAlignment="1" applyProtection="1">
      <alignment horizontal="left" vertical="center"/>
    </xf>
    <xf numFmtId="0" fontId="13" fillId="0" borderId="0" xfId="0" applyFont="1" applyAlignment="1" applyProtection="1"/>
    <xf numFmtId="167" fontId="13" fillId="0" borderId="44" xfId="0" applyNumberFormat="1" applyFont="1" applyBorder="1" applyAlignment="1" applyProtection="1"/>
    <xf numFmtId="167" fontId="13" fillId="0" borderId="32" xfId="0" applyNumberFormat="1" applyFont="1" applyBorder="1" applyAlignment="1" applyProtection="1"/>
    <xf numFmtId="167" fontId="12" fillId="0" borderId="45" xfId="0" applyNumberFormat="1" applyFont="1" applyBorder="1" applyAlignment="1" applyProtection="1"/>
    <xf numFmtId="168" fontId="13" fillId="0" borderId="40" xfId="1" applyNumberFormat="1" applyFont="1" applyBorder="1" applyAlignment="1" applyProtection="1"/>
    <xf numFmtId="168" fontId="12" fillId="0" borderId="43" xfId="1" applyNumberFormat="1" applyFont="1" applyBorder="1" applyAlignment="1" applyProtection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56" fillId="0" borderId="0" xfId="2" applyFont="1" applyBorder="1" applyAlignment="1" applyProtection="1">
      <alignment horizontal="left" vertical="center"/>
    </xf>
    <xf numFmtId="0" fontId="6" fillId="13" borderId="44" xfId="0" applyFont="1" applyFill="1" applyBorder="1" applyAlignment="1" applyProtection="1">
      <alignment horizontal="center" vertical="center"/>
    </xf>
    <xf numFmtId="0" fontId="6" fillId="13" borderId="34" xfId="0" applyFont="1" applyFill="1" applyBorder="1" applyAlignment="1" applyProtection="1">
      <alignment horizontal="center" vertical="center"/>
    </xf>
    <xf numFmtId="0" fontId="6" fillId="13" borderId="4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2" borderId="48" xfId="0" applyFont="1" applyFill="1" applyBorder="1" applyAlignment="1" applyProtection="1">
      <alignment horizontal="left" vertical="center"/>
    </xf>
    <xf numFmtId="0" fontId="30" fillId="2" borderId="49" xfId="0" applyFont="1" applyFill="1" applyBorder="1" applyAlignment="1" applyProtection="1">
      <alignment horizontal="left" vertical="center" wrapText="1"/>
    </xf>
    <xf numFmtId="166" fontId="30" fillId="2" borderId="49" xfId="1" applyFont="1" applyFill="1" applyBorder="1" applyAlignment="1" applyProtection="1">
      <alignment horizontal="left" vertical="center" wrapText="1"/>
    </xf>
    <xf numFmtId="166" fontId="30" fillId="0" borderId="49" xfId="1" applyFont="1" applyBorder="1" applyAlignment="1" applyProtection="1">
      <alignment horizontal="left" vertical="center" wrapText="1"/>
    </xf>
    <xf numFmtId="166" fontId="30" fillId="0" borderId="50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0" fillId="2" borderId="39" xfId="0" applyFont="1" applyFill="1" applyBorder="1" applyAlignment="1" applyProtection="1">
      <alignment horizontal="left" vertical="center" wrapText="1"/>
    </xf>
    <xf numFmtId="166" fontId="30" fillId="2" borderId="39" xfId="1" applyFont="1" applyFill="1" applyBorder="1" applyAlignment="1" applyProtection="1">
      <alignment horizontal="left" vertical="center" wrapText="1"/>
    </xf>
    <xf numFmtId="166" fontId="30" fillId="0" borderId="39" xfId="1" applyFont="1" applyBorder="1" applyAlignment="1" applyProtection="1">
      <alignment horizontal="left" vertical="center" wrapText="1"/>
    </xf>
    <xf numFmtId="166" fontId="30" fillId="0" borderId="40" xfId="1" applyFont="1" applyBorder="1" applyAlignment="1" applyProtection="1">
      <alignment horizontal="left" vertical="center" wrapText="1"/>
    </xf>
    <xf numFmtId="166" fontId="13" fillId="2" borderId="39" xfId="1" applyFont="1" applyFill="1" applyBorder="1" applyAlignment="1" applyProtection="1">
      <alignment horizontal="left" vertical="center"/>
    </xf>
    <xf numFmtId="166" fontId="13" fillId="0" borderId="39" xfId="1" applyFont="1" applyBorder="1" applyAlignment="1" applyProtection="1">
      <alignment horizontal="left" vertical="center"/>
    </xf>
    <xf numFmtId="166" fontId="13" fillId="0" borderId="40" xfId="1" applyFont="1" applyBorder="1" applyAlignment="1" applyProtection="1">
      <alignment horizontal="left" vertical="center"/>
    </xf>
    <xf numFmtId="166" fontId="13" fillId="2" borderId="42" xfId="1" applyFont="1" applyFill="1" applyBorder="1" applyAlignment="1" applyProtection="1">
      <alignment horizontal="left" vertical="center"/>
    </xf>
    <xf numFmtId="166" fontId="13" fillId="0" borderId="42" xfId="1" applyFont="1" applyBorder="1" applyAlignment="1" applyProtection="1">
      <alignment horizontal="left" vertical="center"/>
    </xf>
    <xf numFmtId="166" fontId="13" fillId="0" borderId="43" xfId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167" fontId="13" fillId="0" borderId="51" xfId="0" applyNumberFormat="1" applyFont="1" applyBorder="1" applyAlignment="1" applyProtection="1">
      <alignment horizontal="left" vertical="center"/>
    </xf>
    <xf numFmtId="167" fontId="13" fillId="0" borderId="52" xfId="0" applyNumberFormat="1" applyFont="1" applyBorder="1" applyAlignment="1" applyProtection="1">
      <alignment horizontal="left" vertical="center"/>
    </xf>
    <xf numFmtId="167" fontId="12" fillId="0" borderId="53" xfId="0" applyNumberFormat="1" applyFont="1" applyBorder="1" applyAlignment="1" applyProtection="1">
      <alignment horizontal="left" vertical="center"/>
    </xf>
    <xf numFmtId="166" fontId="13" fillId="0" borderId="40" xfId="1" applyFont="1" applyBorder="1" applyAlignment="1" applyProtection="1"/>
    <xf numFmtId="166" fontId="12" fillId="0" borderId="43" xfId="1" applyFont="1" applyBorder="1" applyAlignment="1" applyProtection="1"/>
    <xf numFmtId="0" fontId="4" fillId="2" borderId="48" xfId="0" applyFont="1" applyFill="1" applyBorder="1" applyAlignment="1" applyProtection="1">
      <alignment horizontal="left" vertical="center"/>
    </xf>
    <xf numFmtId="0" fontId="55" fillId="2" borderId="49" xfId="0" applyFont="1" applyFill="1" applyBorder="1" applyAlignment="1" applyProtection="1">
      <alignment vertical="center" wrapText="1"/>
    </xf>
    <xf numFmtId="0" fontId="55" fillId="2" borderId="49" xfId="0" applyFont="1" applyFill="1" applyBorder="1" applyAlignment="1" applyProtection="1">
      <alignment horizontal="center" vertical="center" wrapText="1"/>
    </xf>
    <xf numFmtId="166" fontId="55" fillId="2" borderId="49" xfId="1" applyFont="1" applyFill="1" applyBorder="1" applyAlignment="1" applyProtection="1">
      <alignment vertical="center" wrapText="1"/>
    </xf>
    <xf numFmtId="166" fontId="55" fillId="0" borderId="49" xfId="1" applyFont="1" applyBorder="1" applyAlignment="1" applyProtection="1">
      <alignment vertical="center" wrapText="1"/>
    </xf>
    <xf numFmtId="166" fontId="55" fillId="0" borderId="50" xfId="1" applyFont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horizontal="left" vertical="center"/>
    </xf>
    <xf numFmtId="0" fontId="55" fillId="2" borderId="39" xfId="0" applyFont="1" applyFill="1" applyBorder="1" applyAlignment="1" applyProtection="1">
      <alignment vertical="top" wrapText="1"/>
    </xf>
    <xf numFmtId="0" fontId="55" fillId="2" borderId="39" xfId="0" applyFont="1" applyFill="1" applyBorder="1" applyAlignment="1" applyProtection="1">
      <alignment horizontal="center" vertical="center" wrapText="1"/>
    </xf>
    <xf numFmtId="166" fontId="55" fillId="2" borderId="39" xfId="1" applyFont="1" applyFill="1" applyBorder="1" applyAlignment="1" applyProtection="1">
      <alignment vertical="center" wrapText="1"/>
    </xf>
    <xf numFmtId="166" fontId="55" fillId="0" borderId="39" xfId="1" applyFont="1" applyBorder="1" applyAlignment="1" applyProtection="1">
      <alignment vertical="center" wrapText="1"/>
    </xf>
    <xf numFmtId="166" fontId="55" fillId="0" borderId="40" xfId="1" applyFont="1" applyBorder="1" applyAlignment="1" applyProtection="1">
      <alignment vertical="center" wrapText="1"/>
    </xf>
    <xf numFmtId="0" fontId="0" fillId="2" borderId="39" xfId="0" applyFont="1" applyFill="1" applyBorder="1" applyAlignment="1" applyProtection="1">
      <alignment horizontal="left" vertical="center"/>
    </xf>
    <xf numFmtId="0" fontId="0" fillId="2" borderId="39" xfId="0" applyFont="1" applyFill="1" applyBorder="1" applyAlignment="1" applyProtection="1">
      <alignment horizontal="center" vertical="center"/>
    </xf>
    <xf numFmtId="166" fontId="0" fillId="2" borderId="39" xfId="1" applyFont="1" applyFill="1" applyBorder="1" applyAlignment="1" applyProtection="1">
      <alignment horizontal="left" vertical="center"/>
    </xf>
    <xf numFmtId="166" fontId="0" fillId="0" borderId="39" xfId="1" applyFont="1" applyBorder="1" applyAlignment="1" applyProtection="1">
      <alignment horizontal="left" vertical="center"/>
    </xf>
    <xf numFmtId="166" fontId="0" fillId="0" borderId="40" xfId="1" applyFont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0" fillId="2" borderId="42" xfId="0" applyFont="1" applyFill="1" applyBorder="1" applyAlignment="1" applyProtection="1">
      <alignment horizontal="left" vertical="center"/>
    </xf>
    <xf numFmtId="0" fontId="0" fillId="2" borderId="42" xfId="0" applyFont="1" applyFill="1" applyBorder="1" applyAlignment="1" applyProtection="1">
      <alignment horizontal="center" vertical="center"/>
    </xf>
    <xf numFmtId="166" fontId="0" fillId="2" borderId="42" xfId="1" applyFont="1" applyFill="1" applyBorder="1" applyAlignment="1" applyProtection="1">
      <alignment horizontal="left" vertical="center"/>
    </xf>
    <xf numFmtId="166" fontId="0" fillId="0" borderId="42" xfId="1" applyFont="1" applyBorder="1" applyAlignment="1" applyProtection="1">
      <alignment horizontal="left" vertical="center"/>
    </xf>
    <xf numFmtId="166" fontId="0" fillId="0" borderId="43" xfId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7" fontId="4" fillId="0" borderId="51" xfId="0" applyNumberFormat="1" applyFont="1" applyBorder="1" applyAlignment="1" applyProtection="1">
      <alignment horizontal="left" vertical="center"/>
    </xf>
    <xf numFmtId="167" fontId="4" fillId="0" borderId="52" xfId="0" applyNumberFormat="1" applyFont="1" applyBorder="1" applyAlignment="1" applyProtection="1">
      <alignment horizontal="left" vertical="center"/>
    </xf>
    <xf numFmtId="167" fontId="6" fillId="0" borderId="53" xfId="0" applyNumberFormat="1" applyFont="1" applyBorder="1" applyAlignment="1" applyProtection="1">
      <alignment horizontal="left" vertical="center"/>
    </xf>
    <xf numFmtId="166" fontId="4" fillId="0" borderId="40" xfId="1" applyFont="1" applyBorder="1" applyAlignment="1" applyProtection="1"/>
    <xf numFmtId="166" fontId="6" fillId="0" borderId="43" xfId="1" applyFont="1" applyBorder="1" applyAlignment="1" applyProtection="1"/>
    <xf numFmtId="0" fontId="30" fillId="2" borderId="49" xfId="0" applyFont="1" applyFill="1" applyBorder="1" applyAlignment="1" applyProtection="1">
      <alignment vertical="center" wrapText="1"/>
    </xf>
    <xf numFmtId="0" fontId="30" fillId="2" borderId="49" xfId="0" applyFont="1" applyFill="1" applyBorder="1" applyAlignment="1" applyProtection="1">
      <alignment horizontal="center" vertical="center" wrapText="1"/>
    </xf>
    <xf numFmtId="166" fontId="30" fillId="2" borderId="49" xfId="1" applyFont="1" applyFill="1" applyBorder="1" applyAlignment="1" applyProtection="1">
      <alignment vertical="center" wrapText="1"/>
    </xf>
    <xf numFmtId="166" fontId="30" fillId="0" borderId="49" xfId="1" applyFont="1" applyBorder="1" applyAlignment="1" applyProtection="1">
      <alignment vertical="center" wrapText="1"/>
    </xf>
    <xf numFmtId="166" fontId="30" fillId="0" borderId="50" xfId="1" applyFont="1" applyBorder="1" applyAlignment="1" applyProtection="1">
      <alignment vertical="center" wrapText="1"/>
    </xf>
    <xf numFmtId="0" fontId="30" fillId="2" borderId="39" xfId="0" applyFont="1" applyFill="1" applyBorder="1" applyAlignment="1" applyProtection="1">
      <alignment vertical="top" wrapText="1"/>
    </xf>
    <xf numFmtId="0" fontId="30" fillId="2" borderId="39" xfId="0" applyFont="1" applyFill="1" applyBorder="1" applyAlignment="1" applyProtection="1">
      <alignment horizontal="center" vertical="center" wrapText="1"/>
    </xf>
    <xf numFmtId="166" fontId="30" fillId="2" borderId="39" xfId="1" applyFont="1" applyFill="1" applyBorder="1" applyAlignment="1" applyProtection="1">
      <alignment vertical="center" wrapText="1"/>
    </xf>
    <xf numFmtId="166" fontId="30" fillId="0" borderId="39" xfId="1" applyFont="1" applyBorder="1" applyAlignment="1" applyProtection="1">
      <alignment vertical="center" wrapText="1"/>
    </xf>
    <xf numFmtId="166" fontId="30" fillId="0" borderId="40" xfId="1" applyFont="1" applyBorder="1" applyAlignment="1" applyProtection="1">
      <alignment vertical="center" wrapText="1"/>
    </xf>
    <xf numFmtId="0" fontId="0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left" vertical="center"/>
    </xf>
    <xf numFmtId="0" fontId="9" fillId="3" borderId="1" xfId="2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" fontId="30" fillId="0" borderId="0" xfId="3" applyNumberFormat="1" applyFont="1" applyBorder="1" applyAlignment="1" applyProtection="1">
      <alignment horizontal="center" vertical="center"/>
    </xf>
    <xf numFmtId="4" fontId="30" fillId="0" borderId="17" xfId="3" applyNumberFormat="1" applyFont="1" applyBorder="1" applyAlignment="1" applyProtection="1">
      <alignment horizontal="left" vertical="center"/>
    </xf>
    <xf numFmtId="4" fontId="48" fillId="0" borderId="22" xfId="0" applyNumberFormat="1" applyFont="1" applyBorder="1" applyAlignment="1" applyProtection="1">
      <alignment horizontal="center" vertical="center"/>
    </xf>
    <xf numFmtId="4" fontId="30" fillId="0" borderId="26" xfId="3" applyNumberFormat="1" applyFont="1" applyBorder="1" applyAlignment="1" applyProtection="1">
      <alignment horizontal="left" vertical="center"/>
    </xf>
    <xf numFmtId="164" fontId="31" fillId="0" borderId="30" xfId="3" applyFont="1" applyBorder="1" applyAlignment="1" applyProtection="1">
      <alignment horizontal="center" vertical="center"/>
    </xf>
    <xf numFmtId="164" fontId="25" fillId="0" borderId="31" xfId="3" applyFont="1" applyBorder="1" applyAlignment="1" applyProtection="1">
      <alignment horizontal="center" vertical="center"/>
    </xf>
    <xf numFmtId="4" fontId="24" fillId="0" borderId="0" xfId="3" applyNumberFormat="1" applyFont="1" applyBorder="1" applyAlignment="1" applyProtection="1">
      <alignment horizontal="center" vertical="center"/>
    </xf>
    <xf numFmtId="4" fontId="30" fillId="0" borderId="9" xfId="3" applyNumberFormat="1" applyFont="1" applyBorder="1" applyAlignment="1" applyProtection="1">
      <alignment horizontal="left" vertical="center"/>
    </xf>
    <xf numFmtId="0" fontId="30" fillId="0" borderId="17" xfId="0" applyFont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center" vertical="center"/>
    </xf>
    <xf numFmtId="49" fontId="34" fillId="0" borderId="1" xfId="0" applyNumberFormat="1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</xf>
    <xf numFmtId="4" fontId="44" fillId="0" borderId="1" xfId="0" applyNumberFormat="1" applyFont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4" fontId="31" fillId="2" borderId="1" xfId="3" applyNumberFormat="1" applyFont="1" applyFill="1" applyBorder="1" applyAlignment="1" applyProtection="1">
      <alignment horizontal="center" vertical="center"/>
    </xf>
    <xf numFmtId="4" fontId="34" fillId="0" borderId="1" xfId="0" applyNumberFormat="1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4" fontId="24" fillId="5" borderId="1" xfId="0" applyNumberFormat="1" applyFont="1" applyFill="1" applyBorder="1" applyAlignment="1" applyProtection="1">
      <alignment horizontal="center" vertical="center"/>
    </xf>
    <xf numFmtId="4" fontId="27" fillId="2" borderId="5" xfId="3" applyNumberFormat="1" applyFont="1" applyFill="1" applyBorder="1" applyAlignment="1" applyProtection="1">
      <alignment horizontal="center" vertical="center"/>
    </xf>
    <xf numFmtId="4" fontId="24" fillId="2" borderId="1" xfId="3" applyNumberFormat="1" applyFont="1" applyFill="1" applyBorder="1" applyAlignment="1" applyProtection="1">
      <alignment horizontal="center" vertical="center"/>
    </xf>
    <xf numFmtId="4" fontId="29" fillId="2" borderId="1" xfId="3" applyNumberFormat="1" applyFont="1" applyFill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left"/>
    </xf>
    <xf numFmtId="0" fontId="54" fillId="0" borderId="0" xfId="2" applyFont="1" applyBorder="1" applyAlignment="1" applyProtection="1">
      <alignment horizontal="left" vertical="center"/>
    </xf>
    <xf numFmtId="0" fontId="19" fillId="13" borderId="46" xfId="0" applyFont="1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 vertical="center"/>
    </xf>
    <xf numFmtId="0" fontId="57" fillId="13" borderId="34" xfId="0" applyFont="1" applyFill="1" applyBorder="1" applyAlignment="1" applyProtection="1">
      <alignment horizontal="center" vertical="center"/>
    </xf>
    <xf numFmtId="0" fontId="19" fillId="13" borderId="46" xfId="0" applyFont="1" applyFill="1" applyBorder="1" applyAlignment="1" applyProtection="1">
      <alignment horizontal="center"/>
    </xf>
    <xf numFmtId="0" fontId="0" fillId="0" borderId="0" xfId="2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left"/>
    </xf>
  </cellXfs>
  <cellStyles count="4">
    <cellStyle name="Collegamento ipertestuale" xfId="2" builtinId="8"/>
    <cellStyle name="Euro" xfId="3" xr:uid="{00000000-0005-0000-0000-000006000000}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FE7F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BBE6F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4</xdr:col>
      <xdr:colOff>635760</xdr:colOff>
      <xdr:row>1</xdr:row>
      <xdr:rowOff>172080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9852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4</xdr:col>
      <xdr:colOff>645480</xdr:colOff>
      <xdr:row>1</xdr:row>
      <xdr:rowOff>172080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9744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3</xdr:col>
      <xdr:colOff>1121760</xdr:colOff>
      <xdr:row>1</xdr:row>
      <xdr:rowOff>172080</xdr:rowOff>
    </xdr:to>
    <xdr:pic>
      <xdr:nvPicPr>
        <xdr:cNvPr id="2" name="Immag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7080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3</xdr:col>
      <xdr:colOff>1121400</xdr:colOff>
      <xdr:row>1</xdr:row>
      <xdr:rowOff>172080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7044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3</xdr:col>
      <xdr:colOff>912240</xdr:colOff>
      <xdr:row>1</xdr:row>
      <xdr:rowOff>172080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8304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1257480</xdr:colOff>
      <xdr:row>0</xdr:row>
      <xdr:rowOff>0</xdr:rowOff>
    </xdr:from>
    <xdr:to>
      <xdr:col>3</xdr:col>
      <xdr:colOff>1121760</xdr:colOff>
      <xdr:row>1</xdr:row>
      <xdr:rowOff>172080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480" y="0"/>
          <a:ext cx="6670800" cy="362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workbookViewId="0">
      <selection activeCell="E19" sqref="E19"/>
    </sheetView>
  </sheetViews>
  <sheetFormatPr defaultColWidth="8.7109375" defaultRowHeight="15" x14ac:dyDescent="0.25"/>
  <cols>
    <col min="1" max="1" width="45.42578125" style="1" customWidth="1"/>
    <col min="2" max="2" width="23.8554687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3"/>
    </row>
    <row r="10" spans="1:7" ht="22.5" customHeight="1" x14ac:dyDescent="0.25">
      <c r="A10" s="4" t="s">
        <v>6</v>
      </c>
      <c r="B10" s="5"/>
      <c r="C10" s="5"/>
      <c r="D10" s="5"/>
      <c r="E10" s="4" t="s">
        <v>7</v>
      </c>
      <c r="F10" s="6"/>
      <c r="G10" s="6"/>
    </row>
    <row r="11" spans="1:7" ht="22.5" customHeight="1" x14ac:dyDescent="0.25">
      <c r="A11" s="4"/>
      <c r="B11" s="5"/>
      <c r="C11" s="5"/>
      <c r="D11" s="5"/>
      <c r="E11" s="4" t="s">
        <v>8</v>
      </c>
      <c r="F11" s="6"/>
      <c r="G11" s="6"/>
    </row>
    <row r="12" spans="1:7" ht="22.5" customHeight="1" x14ac:dyDescent="0.25">
      <c r="A12" s="7" t="s">
        <v>9</v>
      </c>
      <c r="B12" s="5"/>
      <c r="C12" s="5"/>
      <c r="D12" s="5"/>
      <c r="E12" s="4" t="s">
        <v>10</v>
      </c>
      <c r="F12" s="6"/>
      <c r="G12" s="6"/>
    </row>
    <row r="13" spans="1:7" ht="22.5" customHeight="1" x14ac:dyDescent="0.25">
      <c r="A13" s="7" t="s">
        <v>11</v>
      </c>
      <c r="B13" s="5"/>
      <c r="C13" s="5"/>
      <c r="D13" s="5"/>
      <c r="E13" s="4" t="s">
        <v>12</v>
      </c>
      <c r="F13" s="6"/>
      <c r="G13" s="6"/>
    </row>
    <row r="14" spans="1:7" ht="22.5" customHeight="1" x14ac:dyDescent="0.25">
      <c r="A14" s="2"/>
      <c r="B14" s="2"/>
      <c r="C14" s="2"/>
      <c r="D14" s="2"/>
      <c r="E14" s="3"/>
      <c r="F14" s="6"/>
      <c r="G14" s="6"/>
    </row>
    <row r="15" spans="1:7" ht="15.75" x14ac:dyDescent="0.25">
      <c r="A15" s="299" t="s">
        <v>13</v>
      </c>
      <c r="B15" s="299"/>
      <c r="C15" s="299"/>
      <c r="D15" s="299"/>
      <c r="E15" s="299"/>
      <c r="F15" s="299"/>
      <c r="G15" s="299"/>
    </row>
    <row r="16" spans="1:7" x14ac:dyDescent="0.25">
      <c r="A16" s="2"/>
      <c r="B16" s="2"/>
      <c r="C16" s="2"/>
      <c r="D16" s="2"/>
      <c r="E16" s="2"/>
    </row>
    <row r="17" spans="1:9" s="8" customFormat="1" ht="22.5" customHeight="1" x14ac:dyDescent="0.35">
      <c r="A17" s="300" t="s">
        <v>14</v>
      </c>
      <c r="B17" s="300"/>
      <c r="C17" s="300"/>
      <c r="D17" s="300"/>
      <c r="E17" s="300"/>
      <c r="F17" s="300"/>
      <c r="G17" s="300"/>
    </row>
    <row r="18" spans="1:9" ht="26.25" x14ac:dyDescent="0.25">
      <c r="A18" s="9"/>
      <c r="B18" s="9"/>
      <c r="C18" s="9"/>
      <c r="D18" s="9"/>
      <c r="E18" s="9"/>
      <c r="F18" s="9"/>
      <c r="G18" s="9"/>
    </row>
    <row r="19" spans="1:9" ht="26.25" x14ac:dyDescent="0.25">
      <c r="A19" s="10" t="s">
        <v>15</v>
      </c>
      <c r="B19" s="10" t="s">
        <v>16</v>
      </c>
      <c r="C19" s="10" t="s">
        <v>17</v>
      </c>
      <c r="D19" s="10" t="s">
        <v>18</v>
      </c>
      <c r="E19" s="10" t="s">
        <v>19</v>
      </c>
      <c r="F19" s="11" t="s">
        <v>20</v>
      </c>
      <c r="G19" s="11" t="s">
        <v>21</v>
      </c>
    </row>
    <row r="20" spans="1:9" ht="45" customHeight="1" x14ac:dyDescent="0.25">
      <c r="A20" s="12" t="s">
        <v>22</v>
      </c>
      <c r="B20" s="13">
        <v>0.6</v>
      </c>
      <c r="C20" s="13">
        <v>1</v>
      </c>
      <c r="D20" s="14">
        <f>F20/E20</f>
        <v>0.183</v>
      </c>
      <c r="E20" s="15">
        <v>60000</v>
      </c>
      <c r="F20" s="16">
        <f>'DOTAZIONI DIGITALI - fornitore '!E53+'DOTAZIONI DIGITALI - fornitore2'!E49</f>
        <v>10980</v>
      </c>
      <c r="G20" s="17">
        <f>E20-F20</f>
        <v>49020</v>
      </c>
      <c r="H20" s="18"/>
      <c r="I20" s="18"/>
    </row>
    <row r="21" spans="1:9" ht="45" customHeight="1" x14ac:dyDescent="0.25">
      <c r="A21" s="19" t="s">
        <v>23</v>
      </c>
      <c r="B21" s="20">
        <v>0</v>
      </c>
      <c r="C21" s="20">
        <v>0.2</v>
      </c>
      <c r="D21" s="21">
        <f>F21/E21</f>
        <v>0</v>
      </c>
      <c r="E21" s="22">
        <v>20000</v>
      </c>
      <c r="F21" s="23">
        <f>'ARREDI - Fornitore 1'!E58+'ARREDI - Fonitore 2'!E59</f>
        <v>0</v>
      </c>
      <c r="G21" s="24">
        <f>E21-F21</f>
        <v>20000</v>
      </c>
      <c r="H21" s="18"/>
      <c r="I21" s="18"/>
    </row>
    <row r="22" spans="1:9" ht="45" customHeight="1" x14ac:dyDescent="0.25">
      <c r="A22" s="19" t="s">
        <v>24</v>
      </c>
      <c r="B22" s="20">
        <v>0</v>
      </c>
      <c r="C22" s="20">
        <v>0.1</v>
      </c>
      <c r="D22" s="21">
        <f>F22/E22</f>
        <v>1.83</v>
      </c>
      <c r="E22" s="22">
        <v>10000</v>
      </c>
      <c r="F22" s="23">
        <f>'PICCOLI ADATTAMENTI EDILIZI'!E58</f>
        <v>18300</v>
      </c>
      <c r="G22" s="24">
        <f>E22-F22</f>
        <v>-8300</v>
      </c>
      <c r="H22" s="18"/>
      <c r="I22" s="18"/>
    </row>
    <row r="23" spans="1:9" ht="45" customHeight="1" x14ac:dyDescent="0.25">
      <c r="A23" s="25" t="s">
        <v>25</v>
      </c>
      <c r="B23" s="26">
        <v>0</v>
      </c>
      <c r="C23" s="26">
        <v>0.1</v>
      </c>
      <c r="D23" s="27">
        <f>F23/E23</f>
        <v>0.91832999999999998</v>
      </c>
      <c r="E23" s="28">
        <v>10000</v>
      </c>
      <c r="F23" s="29">
        <f>'SPESE GESTIONALI'!H36</f>
        <v>9183.2999999999993</v>
      </c>
      <c r="G23" s="30">
        <f>E23-F23</f>
        <v>816.70000000000073</v>
      </c>
      <c r="H23" s="18"/>
      <c r="I23" s="18"/>
    </row>
    <row r="24" spans="1:9" ht="25.5" customHeight="1" x14ac:dyDescent="0.25">
      <c r="A24" s="301" t="s">
        <v>26</v>
      </c>
      <c r="B24" s="301"/>
      <c r="C24" s="301"/>
      <c r="D24" s="301"/>
      <c r="E24" s="31">
        <f>SUM(E20:E23)</f>
        <v>100000</v>
      </c>
      <c r="F24" s="32">
        <f>SUM(F20:F23)</f>
        <v>38463.300000000003</v>
      </c>
      <c r="G24" s="32">
        <f>E24-F24</f>
        <v>61536.7</v>
      </c>
    </row>
    <row r="25" spans="1:9" ht="24.75" customHeight="1" x14ac:dyDescent="0.25">
      <c r="A25" s="33"/>
      <c r="B25" s="34"/>
      <c r="C25" s="35"/>
      <c r="D25" s="36"/>
      <c r="E25" s="36"/>
      <c r="F25" s="36"/>
      <c r="G25" s="36"/>
      <c r="H25" s="18"/>
      <c r="I25" s="18"/>
    </row>
    <row r="26" spans="1:9" ht="19.5" customHeight="1" x14ac:dyDescent="0.25">
      <c r="A26" s="37" t="s">
        <v>27</v>
      </c>
      <c r="B26" s="38"/>
      <c r="C26" s="38"/>
      <c r="D26" s="39"/>
      <c r="E26" s="40" t="s">
        <v>28</v>
      </c>
      <c r="F26" s="39"/>
      <c r="G26" s="36"/>
      <c r="H26" s="18"/>
      <c r="I26" s="18"/>
    </row>
    <row r="27" spans="1:9" ht="19.5" customHeight="1" x14ac:dyDescent="0.25">
      <c r="A27" s="38" t="s">
        <v>29</v>
      </c>
      <c r="B27" s="38"/>
      <c r="C27" s="38"/>
      <c r="D27" s="38"/>
      <c r="E27" s="41" t="s">
        <v>30</v>
      </c>
      <c r="F27" s="41"/>
      <c r="G27" s="42"/>
      <c r="H27" s="18"/>
      <c r="I27" s="18"/>
    </row>
    <row r="28" spans="1:9" x14ac:dyDescent="0.25">
      <c r="A28" s="43"/>
      <c r="B28" s="43"/>
      <c r="C28" s="43"/>
      <c r="D28" s="43"/>
      <c r="E28" s="43"/>
      <c r="F28" s="43"/>
      <c r="G28" s="43"/>
    </row>
    <row r="29" spans="1:9" ht="18.75" x14ac:dyDescent="0.3">
      <c r="A29" s="43"/>
      <c r="B29" s="44"/>
      <c r="C29" s="43"/>
      <c r="D29" s="43"/>
      <c r="E29" s="43"/>
      <c r="F29" s="43"/>
      <c r="G29" s="43"/>
    </row>
    <row r="30" spans="1:9" x14ac:dyDescent="0.25">
      <c r="A30" s="43"/>
      <c r="B30" s="43"/>
      <c r="C30" s="43"/>
      <c r="D30" s="43"/>
      <c r="E30" s="43"/>
      <c r="F30" s="43"/>
      <c r="G30" s="43"/>
    </row>
    <row r="31" spans="1:9" x14ac:dyDescent="0.25">
      <c r="A31" s="43"/>
      <c r="B31" s="43"/>
      <c r="C31" s="43"/>
      <c r="D31" s="43"/>
      <c r="E31" s="45"/>
      <c r="F31" s="45"/>
      <c r="G31" s="45"/>
    </row>
    <row r="32" spans="1:9" ht="18.75" x14ac:dyDescent="0.3">
      <c r="A32" s="43"/>
      <c r="B32" s="46"/>
      <c r="C32" s="46"/>
      <c r="D32" s="46"/>
      <c r="E32" s="46"/>
      <c r="F32" s="43"/>
      <c r="G32" s="43"/>
    </row>
    <row r="33" spans="1:7" ht="24.75" customHeight="1" x14ac:dyDescent="0.25">
      <c r="A33" s="43"/>
      <c r="B33" s="47"/>
      <c r="C33" s="47"/>
      <c r="D33" s="47"/>
      <c r="E33" s="48"/>
      <c r="F33" s="43"/>
      <c r="G33" s="43"/>
    </row>
    <row r="34" spans="1:7" ht="24.75" customHeight="1" x14ac:dyDescent="0.25">
      <c r="A34" s="43"/>
      <c r="B34" s="47"/>
      <c r="C34" s="47"/>
      <c r="D34" s="47"/>
      <c r="E34" s="49"/>
      <c r="F34" s="43"/>
      <c r="G34" s="43"/>
    </row>
    <row r="35" spans="1:7" ht="24.75" customHeight="1" x14ac:dyDescent="0.25">
      <c r="A35" s="43"/>
      <c r="B35" s="47"/>
      <c r="C35" s="47"/>
      <c r="D35" s="47"/>
      <c r="E35" s="49"/>
      <c r="F35" s="43"/>
      <c r="G35" s="43"/>
    </row>
    <row r="36" spans="1:7" ht="24.75" customHeight="1" x14ac:dyDescent="0.25">
      <c r="A36" s="43"/>
      <c r="B36" s="47"/>
      <c r="C36" s="47"/>
      <c r="D36" s="47"/>
      <c r="E36" s="48"/>
      <c r="F36" s="43"/>
      <c r="G36" s="43"/>
    </row>
    <row r="37" spans="1:7" ht="24.75" customHeight="1" x14ac:dyDescent="0.25">
      <c r="A37" s="43"/>
      <c r="B37" s="50"/>
      <c r="C37" s="50"/>
      <c r="D37" s="50"/>
      <c r="E37" s="51"/>
      <c r="F37" s="43"/>
      <c r="G37" s="43"/>
    </row>
    <row r="40" spans="1:7" x14ac:dyDescent="0.25">
      <c r="B40" s="43"/>
    </row>
    <row r="41" spans="1:7" x14ac:dyDescent="0.25">
      <c r="B41" s="43"/>
    </row>
    <row r="42" spans="1:7" x14ac:dyDescent="0.25">
      <c r="B42" s="43"/>
    </row>
  </sheetData>
  <mergeCells count="10">
    <mergeCell ref="A1:E2"/>
    <mergeCell ref="A3:E3"/>
    <mergeCell ref="A4:E4"/>
    <mergeCell ref="A5:E5"/>
    <mergeCell ref="A6:E6"/>
    <mergeCell ref="A7:E7"/>
    <mergeCell ref="A8:E8"/>
    <mergeCell ref="A15:G15"/>
    <mergeCell ref="A17:G17"/>
    <mergeCell ref="A24:D24"/>
  </mergeCells>
  <printOptions horizontalCentered="1"/>
  <pageMargins left="0.7" right="0.7" top="0.75" bottom="0.75" header="0.511811023622047" footer="0.511811023622047"/>
  <pageSetup paperSize="9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40"/>
  <sheetViews>
    <sheetView topLeftCell="A4" zoomScaleNormal="100" workbookViewId="0">
      <selection activeCell="F14" sqref="F14"/>
    </sheetView>
  </sheetViews>
  <sheetFormatPr defaultColWidth="9.140625" defaultRowHeight="15" x14ac:dyDescent="0.25"/>
  <cols>
    <col min="1" max="1" width="3.5703125" style="52" customWidth="1"/>
    <col min="2" max="2" width="35.7109375" style="53" customWidth="1"/>
    <col min="3" max="3" width="3.5703125" style="53" customWidth="1"/>
    <col min="4" max="4" width="9.140625" style="52"/>
    <col min="5" max="5" width="9.140625" style="54"/>
    <col min="6" max="6" width="14.28515625" style="54" customWidth="1"/>
    <col min="7" max="7" width="11.28515625" style="55" customWidth="1"/>
    <col min="8" max="8" width="11.28515625" style="54" customWidth="1"/>
    <col min="9" max="9" width="14.28515625" style="54" customWidth="1"/>
    <col min="10" max="10" width="9.140625" style="52"/>
    <col min="11" max="11" width="14.28515625" style="54" customWidth="1"/>
    <col min="12" max="12" width="14.28515625" style="56" customWidth="1"/>
    <col min="13" max="13" width="11.28515625" style="54" customWidth="1"/>
    <col min="14" max="14" width="17" style="54" customWidth="1"/>
    <col min="15" max="15" width="9.140625" style="57"/>
    <col min="16" max="16" width="11.28515625" style="54" customWidth="1"/>
    <col min="17" max="256" width="9.140625" style="58"/>
    <col min="257" max="257" width="3.5703125" style="58" customWidth="1"/>
    <col min="258" max="258" width="27.140625" style="58" customWidth="1"/>
    <col min="259" max="259" width="3.5703125" style="58" customWidth="1"/>
    <col min="260" max="260" width="5.7109375" style="58" customWidth="1"/>
    <col min="261" max="261" width="10" style="58" customWidth="1"/>
    <col min="262" max="262" width="11.85546875" style="58" customWidth="1"/>
    <col min="263" max="263" width="10.85546875" style="58" customWidth="1"/>
    <col min="264" max="264" width="12.140625" style="58" customWidth="1"/>
    <col min="265" max="265" width="14" style="58" customWidth="1"/>
    <col min="266" max="266" width="9" style="58" customWidth="1"/>
    <col min="267" max="267" width="14.140625" style="58" customWidth="1"/>
    <col min="268" max="268" width="14" style="58" customWidth="1"/>
    <col min="269" max="269" width="12.42578125" style="58" customWidth="1"/>
    <col min="270" max="270" width="17" style="58" customWidth="1"/>
    <col min="271" max="271" width="12" style="58" customWidth="1"/>
    <col min="272" max="272" width="13.140625" style="58" customWidth="1"/>
    <col min="273" max="512" width="9.140625" style="58"/>
    <col min="513" max="513" width="3.5703125" style="58" customWidth="1"/>
    <col min="514" max="514" width="27.140625" style="58" customWidth="1"/>
    <col min="515" max="515" width="3.5703125" style="58" customWidth="1"/>
    <col min="516" max="516" width="5.7109375" style="58" customWidth="1"/>
    <col min="517" max="517" width="10" style="58" customWidth="1"/>
    <col min="518" max="518" width="11.85546875" style="58" customWidth="1"/>
    <col min="519" max="519" width="10.85546875" style="58" customWidth="1"/>
    <col min="520" max="520" width="12.140625" style="58" customWidth="1"/>
    <col min="521" max="521" width="14" style="58" customWidth="1"/>
    <col min="522" max="522" width="9" style="58" customWidth="1"/>
    <col min="523" max="523" width="14.140625" style="58" customWidth="1"/>
    <col min="524" max="524" width="14" style="58" customWidth="1"/>
    <col min="525" max="525" width="12.42578125" style="58" customWidth="1"/>
    <col min="526" max="526" width="17" style="58" customWidth="1"/>
    <col min="527" max="527" width="12" style="58" customWidth="1"/>
    <col min="528" max="528" width="13.140625" style="58" customWidth="1"/>
    <col min="529" max="768" width="9.140625" style="58"/>
    <col min="769" max="769" width="3.5703125" style="58" customWidth="1"/>
    <col min="770" max="770" width="27.140625" style="58" customWidth="1"/>
    <col min="771" max="771" width="3.5703125" style="58" customWidth="1"/>
    <col min="772" max="772" width="5.7109375" style="58" customWidth="1"/>
    <col min="773" max="773" width="10" style="58" customWidth="1"/>
    <col min="774" max="774" width="11.85546875" style="58" customWidth="1"/>
    <col min="775" max="775" width="10.85546875" style="58" customWidth="1"/>
    <col min="776" max="776" width="12.140625" style="58" customWidth="1"/>
    <col min="777" max="777" width="14" style="58" customWidth="1"/>
    <col min="778" max="778" width="9" style="58" customWidth="1"/>
    <col min="779" max="779" width="14.140625" style="58" customWidth="1"/>
    <col min="780" max="780" width="14" style="58" customWidth="1"/>
    <col min="781" max="781" width="12.42578125" style="58" customWidth="1"/>
    <col min="782" max="782" width="17" style="58" customWidth="1"/>
    <col min="783" max="783" width="12" style="58" customWidth="1"/>
    <col min="784" max="784" width="13.140625" style="58" customWidth="1"/>
    <col min="785" max="1024" width="9.140625" style="58"/>
    <col min="1025" max="1025" width="3.5703125" style="58" customWidth="1"/>
    <col min="1026" max="1026" width="27.140625" style="58" customWidth="1"/>
    <col min="1027" max="1027" width="3.5703125" style="58" customWidth="1"/>
    <col min="1028" max="1028" width="5.7109375" style="58" customWidth="1"/>
    <col min="1029" max="1029" width="10" style="58" customWidth="1"/>
    <col min="1030" max="1030" width="11.85546875" style="58" customWidth="1"/>
    <col min="1031" max="1031" width="10.85546875" style="58" customWidth="1"/>
    <col min="1032" max="1032" width="12.140625" style="58" customWidth="1"/>
    <col min="1033" max="1033" width="14" style="58" customWidth="1"/>
    <col min="1034" max="1034" width="9" style="58" customWidth="1"/>
    <col min="1035" max="1035" width="14.140625" style="58" customWidth="1"/>
    <col min="1036" max="1036" width="14" style="58" customWidth="1"/>
    <col min="1037" max="1037" width="12.42578125" style="58" customWidth="1"/>
    <col min="1038" max="1038" width="17" style="58" customWidth="1"/>
    <col min="1039" max="1039" width="12" style="58" customWidth="1"/>
    <col min="1040" max="1040" width="13.140625" style="58" customWidth="1"/>
    <col min="1041" max="1280" width="9.140625" style="58"/>
    <col min="1281" max="1281" width="3.5703125" style="58" customWidth="1"/>
    <col min="1282" max="1282" width="27.140625" style="58" customWidth="1"/>
    <col min="1283" max="1283" width="3.5703125" style="58" customWidth="1"/>
    <col min="1284" max="1284" width="5.7109375" style="58" customWidth="1"/>
    <col min="1285" max="1285" width="10" style="58" customWidth="1"/>
    <col min="1286" max="1286" width="11.85546875" style="58" customWidth="1"/>
    <col min="1287" max="1287" width="10.85546875" style="58" customWidth="1"/>
    <col min="1288" max="1288" width="12.140625" style="58" customWidth="1"/>
    <col min="1289" max="1289" width="14" style="58" customWidth="1"/>
    <col min="1290" max="1290" width="9" style="58" customWidth="1"/>
    <col min="1291" max="1291" width="14.140625" style="58" customWidth="1"/>
    <col min="1292" max="1292" width="14" style="58" customWidth="1"/>
    <col min="1293" max="1293" width="12.42578125" style="58" customWidth="1"/>
    <col min="1294" max="1294" width="17" style="58" customWidth="1"/>
    <col min="1295" max="1295" width="12" style="58" customWidth="1"/>
    <col min="1296" max="1296" width="13.140625" style="58" customWidth="1"/>
    <col min="1297" max="1536" width="9.140625" style="58"/>
    <col min="1537" max="1537" width="3.5703125" style="58" customWidth="1"/>
    <col min="1538" max="1538" width="27.140625" style="58" customWidth="1"/>
    <col min="1539" max="1539" width="3.5703125" style="58" customWidth="1"/>
    <col min="1540" max="1540" width="5.7109375" style="58" customWidth="1"/>
    <col min="1541" max="1541" width="10" style="58" customWidth="1"/>
    <col min="1542" max="1542" width="11.85546875" style="58" customWidth="1"/>
    <col min="1543" max="1543" width="10.85546875" style="58" customWidth="1"/>
    <col min="1544" max="1544" width="12.140625" style="58" customWidth="1"/>
    <col min="1545" max="1545" width="14" style="58" customWidth="1"/>
    <col min="1546" max="1546" width="9" style="58" customWidth="1"/>
    <col min="1547" max="1547" width="14.140625" style="58" customWidth="1"/>
    <col min="1548" max="1548" width="14" style="58" customWidth="1"/>
    <col min="1549" max="1549" width="12.42578125" style="58" customWidth="1"/>
    <col min="1550" max="1550" width="17" style="58" customWidth="1"/>
    <col min="1551" max="1551" width="12" style="58" customWidth="1"/>
    <col min="1552" max="1552" width="13.140625" style="58" customWidth="1"/>
    <col min="1553" max="1792" width="9.140625" style="58"/>
    <col min="1793" max="1793" width="3.5703125" style="58" customWidth="1"/>
    <col min="1794" max="1794" width="27.140625" style="58" customWidth="1"/>
    <col min="1795" max="1795" width="3.5703125" style="58" customWidth="1"/>
    <col min="1796" max="1796" width="5.7109375" style="58" customWidth="1"/>
    <col min="1797" max="1797" width="10" style="58" customWidth="1"/>
    <col min="1798" max="1798" width="11.85546875" style="58" customWidth="1"/>
    <col min="1799" max="1799" width="10.85546875" style="58" customWidth="1"/>
    <col min="1800" max="1800" width="12.140625" style="58" customWidth="1"/>
    <col min="1801" max="1801" width="14" style="58" customWidth="1"/>
    <col min="1802" max="1802" width="9" style="58" customWidth="1"/>
    <col min="1803" max="1803" width="14.140625" style="58" customWidth="1"/>
    <col min="1804" max="1804" width="14" style="58" customWidth="1"/>
    <col min="1805" max="1805" width="12.42578125" style="58" customWidth="1"/>
    <col min="1806" max="1806" width="17" style="58" customWidth="1"/>
    <col min="1807" max="1807" width="12" style="58" customWidth="1"/>
    <col min="1808" max="1808" width="13.140625" style="58" customWidth="1"/>
    <col min="1809" max="2048" width="9.140625" style="58"/>
    <col min="2049" max="2049" width="3.5703125" style="58" customWidth="1"/>
    <col min="2050" max="2050" width="27.140625" style="58" customWidth="1"/>
    <col min="2051" max="2051" width="3.5703125" style="58" customWidth="1"/>
    <col min="2052" max="2052" width="5.7109375" style="58" customWidth="1"/>
    <col min="2053" max="2053" width="10" style="58" customWidth="1"/>
    <col min="2054" max="2054" width="11.85546875" style="58" customWidth="1"/>
    <col min="2055" max="2055" width="10.85546875" style="58" customWidth="1"/>
    <col min="2056" max="2056" width="12.140625" style="58" customWidth="1"/>
    <col min="2057" max="2057" width="14" style="58" customWidth="1"/>
    <col min="2058" max="2058" width="9" style="58" customWidth="1"/>
    <col min="2059" max="2059" width="14.140625" style="58" customWidth="1"/>
    <col min="2060" max="2060" width="14" style="58" customWidth="1"/>
    <col min="2061" max="2061" width="12.42578125" style="58" customWidth="1"/>
    <col min="2062" max="2062" width="17" style="58" customWidth="1"/>
    <col min="2063" max="2063" width="12" style="58" customWidth="1"/>
    <col min="2064" max="2064" width="13.140625" style="58" customWidth="1"/>
    <col min="2065" max="2304" width="9.140625" style="58"/>
    <col min="2305" max="2305" width="3.5703125" style="58" customWidth="1"/>
    <col min="2306" max="2306" width="27.140625" style="58" customWidth="1"/>
    <col min="2307" max="2307" width="3.5703125" style="58" customWidth="1"/>
    <col min="2308" max="2308" width="5.7109375" style="58" customWidth="1"/>
    <col min="2309" max="2309" width="10" style="58" customWidth="1"/>
    <col min="2310" max="2310" width="11.85546875" style="58" customWidth="1"/>
    <col min="2311" max="2311" width="10.85546875" style="58" customWidth="1"/>
    <col min="2312" max="2312" width="12.140625" style="58" customWidth="1"/>
    <col min="2313" max="2313" width="14" style="58" customWidth="1"/>
    <col min="2314" max="2314" width="9" style="58" customWidth="1"/>
    <col min="2315" max="2315" width="14.140625" style="58" customWidth="1"/>
    <col min="2316" max="2316" width="14" style="58" customWidth="1"/>
    <col min="2317" max="2317" width="12.42578125" style="58" customWidth="1"/>
    <col min="2318" max="2318" width="17" style="58" customWidth="1"/>
    <col min="2319" max="2319" width="12" style="58" customWidth="1"/>
    <col min="2320" max="2320" width="13.140625" style="58" customWidth="1"/>
    <col min="2321" max="2560" width="9.140625" style="58"/>
    <col min="2561" max="2561" width="3.5703125" style="58" customWidth="1"/>
    <col min="2562" max="2562" width="27.140625" style="58" customWidth="1"/>
    <col min="2563" max="2563" width="3.5703125" style="58" customWidth="1"/>
    <col min="2564" max="2564" width="5.7109375" style="58" customWidth="1"/>
    <col min="2565" max="2565" width="10" style="58" customWidth="1"/>
    <col min="2566" max="2566" width="11.85546875" style="58" customWidth="1"/>
    <col min="2567" max="2567" width="10.85546875" style="58" customWidth="1"/>
    <col min="2568" max="2568" width="12.140625" style="58" customWidth="1"/>
    <col min="2569" max="2569" width="14" style="58" customWidth="1"/>
    <col min="2570" max="2570" width="9" style="58" customWidth="1"/>
    <col min="2571" max="2571" width="14.140625" style="58" customWidth="1"/>
    <col min="2572" max="2572" width="14" style="58" customWidth="1"/>
    <col min="2573" max="2573" width="12.42578125" style="58" customWidth="1"/>
    <col min="2574" max="2574" width="17" style="58" customWidth="1"/>
    <col min="2575" max="2575" width="12" style="58" customWidth="1"/>
    <col min="2576" max="2576" width="13.140625" style="58" customWidth="1"/>
    <col min="2577" max="2816" width="9.140625" style="58"/>
    <col min="2817" max="2817" width="3.5703125" style="58" customWidth="1"/>
    <col min="2818" max="2818" width="27.140625" style="58" customWidth="1"/>
    <col min="2819" max="2819" width="3.5703125" style="58" customWidth="1"/>
    <col min="2820" max="2820" width="5.7109375" style="58" customWidth="1"/>
    <col min="2821" max="2821" width="10" style="58" customWidth="1"/>
    <col min="2822" max="2822" width="11.85546875" style="58" customWidth="1"/>
    <col min="2823" max="2823" width="10.85546875" style="58" customWidth="1"/>
    <col min="2824" max="2824" width="12.140625" style="58" customWidth="1"/>
    <col min="2825" max="2825" width="14" style="58" customWidth="1"/>
    <col min="2826" max="2826" width="9" style="58" customWidth="1"/>
    <col min="2827" max="2827" width="14.140625" style="58" customWidth="1"/>
    <col min="2828" max="2828" width="14" style="58" customWidth="1"/>
    <col min="2829" max="2829" width="12.42578125" style="58" customWidth="1"/>
    <col min="2830" max="2830" width="17" style="58" customWidth="1"/>
    <col min="2831" max="2831" width="12" style="58" customWidth="1"/>
    <col min="2832" max="2832" width="13.140625" style="58" customWidth="1"/>
    <col min="2833" max="3072" width="9.140625" style="58"/>
    <col min="3073" max="3073" width="3.5703125" style="58" customWidth="1"/>
    <col min="3074" max="3074" width="27.140625" style="58" customWidth="1"/>
    <col min="3075" max="3075" width="3.5703125" style="58" customWidth="1"/>
    <col min="3076" max="3076" width="5.7109375" style="58" customWidth="1"/>
    <col min="3077" max="3077" width="10" style="58" customWidth="1"/>
    <col min="3078" max="3078" width="11.85546875" style="58" customWidth="1"/>
    <col min="3079" max="3079" width="10.85546875" style="58" customWidth="1"/>
    <col min="3080" max="3080" width="12.140625" style="58" customWidth="1"/>
    <col min="3081" max="3081" width="14" style="58" customWidth="1"/>
    <col min="3082" max="3082" width="9" style="58" customWidth="1"/>
    <col min="3083" max="3083" width="14.140625" style="58" customWidth="1"/>
    <col min="3084" max="3084" width="14" style="58" customWidth="1"/>
    <col min="3085" max="3085" width="12.42578125" style="58" customWidth="1"/>
    <col min="3086" max="3086" width="17" style="58" customWidth="1"/>
    <col min="3087" max="3087" width="12" style="58" customWidth="1"/>
    <col min="3088" max="3088" width="13.140625" style="58" customWidth="1"/>
    <col min="3089" max="3328" width="9.140625" style="58"/>
    <col min="3329" max="3329" width="3.5703125" style="58" customWidth="1"/>
    <col min="3330" max="3330" width="27.140625" style="58" customWidth="1"/>
    <col min="3331" max="3331" width="3.5703125" style="58" customWidth="1"/>
    <col min="3332" max="3332" width="5.7109375" style="58" customWidth="1"/>
    <col min="3333" max="3333" width="10" style="58" customWidth="1"/>
    <col min="3334" max="3334" width="11.85546875" style="58" customWidth="1"/>
    <col min="3335" max="3335" width="10.85546875" style="58" customWidth="1"/>
    <col min="3336" max="3336" width="12.140625" style="58" customWidth="1"/>
    <col min="3337" max="3337" width="14" style="58" customWidth="1"/>
    <col min="3338" max="3338" width="9" style="58" customWidth="1"/>
    <col min="3339" max="3339" width="14.140625" style="58" customWidth="1"/>
    <col min="3340" max="3340" width="14" style="58" customWidth="1"/>
    <col min="3341" max="3341" width="12.42578125" style="58" customWidth="1"/>
    <col min="3342" max="3342" width="17" style="58" customWidth="1"/>
    <col min="3343" max="3343" width="12" style="58" customWidth="1"/>
    <col min="3344" max="3344" width="13.140625" style="58" customWidth="1"/>
    <col min="3345" max="3584" width="9.140625" style="58"/>
    <col min="3585" max="3585" width="3.5703125" style="58" customWidth="1"/>
    <col min="3586" max="3586" width="27.140625" style="58" customWidth="1"/>
    <col min="3587" max="3587" width="3.5703125" style="58" customWidth="1"/>
    <col min="3588" max="3588" width="5.7109375" style="58" customWidth="1"/>
    <col min="3589" max="3589" width="10" style="58" customWidth="1"/>
    <col min="3590" max="3590" width="11.85546875" style="58" customWidth="1"/>
    <col min="3591" max="3591" width="10.85546875" style="58" customWidth="1"/>
    <col min="3592" max="3592" width="12.140625" style="58" customWidth="1"/>
    <col min="3593" max="3593" width="14" style="58" customWidth="1"/>
    <col min="3594" max="3594" width="9" style="58" customWidth="1"/>
    <col min="3595" max="3595" width="14.140625" style="58" customWidth="1"/>
    <col min="3596" max="3596" width="14" style="58" customWidth="1"/>
    <col min="3597" max="3597" width="12.42578125" style="58" customWidth="1"/>
    <col min="3598" max="3598" width="17" style="58" customWidth="1"/>
    <col min="3599" max="3599" width="12" style="58" customWidth="1"/>
    <col min="3600" max="3600" width="13.140625" style="58" customWidth="1"/>
    <col min="3601" max="3840" width="9.140625" style="58"/>
    <col min="3841" max="3841" width="3.5703125" style="58" customWidth="1"/>
    <col min="3842" max="3842" width="27.140625" style="58" customWidth="1"/>
    <col min="3843" max="3843" width="3.5703125" style="58" customWidth="1"/>
    <col min="3844" max="3844" width="5.7109375" style="58" customWidth="1"/>
    <col min="3845" max="3845" width="10" style="58" customWidth="1"/>
    <col min="3846" max="3846" width="11.85546875" style="58" customWidth="1"/>
    <col min="3847" max="3847" width="10.85546875" style="58" customWidth="1"/>
    <col min="3848" max="3848" width="12.140625" style="58" customWidth="1"/>
    <col min="3849" max="3849" width="14" style="58" customWidth="1"/>
    <col min="3850" max="3850" width="9" style="58" customWidth="1"/>
    <col min="3851" max="3851" width="14.140625" style="58" customWidth="1"/>
    <col min="3852" max="3852" width="14" style="58" customWidth="1"/>
    <col min="3853" max="3853" width="12.42578125" style="58" customWidth="1"/>
    <col min="3854" max="3854" width="17" style="58" customWidth="1"/>
    <col min="3855" max="3855" width="12" style="58" customWidth="1"/>
    <col min="3856" max="3856" width="13.140625" style="58" customWidth="1"/>
    <col min="3857" max="4096" width="9.140625" style="58"/>
    <col min="4097" max="4097" width="3.5703125" style="58" customWidth="1"/>
    <col min="4098" max="4098" width="27.140625" style="58" customWidth="1"/>
    <col min="4099" max="4099" width="3.5703125" style="58" customWidth="1"/>
    <col min="4100" max="4100" width="5.7109375" style="58" customWidth="1"/>
    <col min="4101" max="4101" width="10" style="58" customWidth="1"/>
    <col min="4102" max="4102" width="11.85546875" style="58" customWidth="1"/>
    <col min="4103" max="4103" width="10.85546875" style="58" customWidth="1"/>
    <col min="4104" max="4104" width="12.140625" style="58" customWidth="1"/>
    <col min="4105" max="4105" width="14" style="58" customWidth="1"/>
    <col min="4106" max="4106" width="9" style="58" customWidth="1"/>
    <col min="4107" max="4107" width="14.140625" style="58" customWidth="1"/>
    <col min="4108" max="4108" width="14" style="58" customWidth="1"/>
    <col min="4109" max="4109" width="12.42578125" style="58" customWidth="1"/>
    <col min="4110" max="4110" width="17" style="58" customWidth="1"/>
    <col min="4111" max="4111" width="12" style="58" customWidth="1"/>
    <col min="4112" max="4112" width="13.140625" style="58" customWidth="1"/>
    <col min="4113" max="4352" width="9.140625" style="58"/>
    <col min="4353" max="4353" width="3.5703125" style="58" customWidth="1"/>
    <col min="4354" max="4354" width="27.140625" style="58" customWidth="1"/>
    <col min="4355" max="4355" width="3.5703125" style="58" customWidth="1"/>
    <col min="4356" max="4356" width="5.7109375" style="58" customWidth="1"/>
    <col min="4357" max="4357" width="10" style="58" customWidth="1"/>
    <col min="4358" max="4358" width="11.85546875" style="58" customWidth="1"/>
    <col min="4359" max="4359" width="10.85546875" style="58" customWidth="1"/>
    <col min="4360" max="4360" width="12.140625" style="58" customWidth="1"/>
    <col min="4361" max="4361" width="14" style="58" customWidth="1"/>
    <col min="4362" max="4362" width="9" style="58" customWidth="1"/>
    <col min="4363" max="4363" width="14.140625" style="58" customWidth="1"/>
    <col min="4364" max="4364" width="14" style="58" customWidth="1"/>
    <col min="4365" max="4365" width="12.42578125" style="58" customWidth="1"/>
    <col min="4366" max="4366" width="17" style="58" customWidth="1"/>
    <col min="4367" max="4367" width="12" style="58" customWidth="1"/>
    <col min="4368" max="4368" width="13.140625" style="58" customWidth="1"/>
    <col min="4369" max="4608" width="9.140625" style="58"/>
    <col min="4609" max="4609" width="3.5703125" style="58" customWidth="1"/>
    <col min="4610" max="4610" width="27.140625" style="58" customWidth="1"/>
    <col min="4611" max="4611" width="3.5703125" style="58" customWidth="1"/>
    <col min="4612" max="4612" width="5.7109375" style="58" customWidth="1"/>
    <col min="4613" max="4613" width="10" style="58" customWidth="1"/>
    <col min="4614" max="4614" width="11.85546875" style="58" customWidth="1"/>
    <col min="4615" max="4615" width="10.85546875" style="58" customWidth="1"/>
    <col min="4616" max="4616" width="12.140625" style="58" customWidth="1"/>
    <col min="4617" max="4617" width="14" style="58" customWidth="1"/>
    <col min="4618" max="4618" width="9" style="58" customWidth="1"/>
    <col min="4619" max="4619" width="14.140625" style="58" customWidth="1"/>
    <col min="4620" max="4620" width="14" style="58" customWidth="1"/>
    <col min="4621" max="4621" width="12.42578125" style="58" customWidth="1"/>
    <col min="4622" max="4622" width="17" style="58" customWidth="1"/>
    <col min="4623" max="4623" width="12" style="58" customWidth="1"/>
    <col min="4624" max="4624" width="13.140625" style="58" customWidth="1"/>
    <col min="4625" max="4864" width="9.140625" style="58"/>
    <col min="4865" max="4865" width="3.5703125" style="58" customWidth="1"/>
    <col min="4866" max="4866" width="27.140625" style="58" customWidth="1"/>
    <col min="4867" max="4867" width="3.5703125" style="58" customWidth="1"/>
    <col min="4868" max="4868" width="5.7109375" style="58" customWidth="1"/>
    <col min="4869" max="4869" width="10" style="58" customWidth="1"/>
    <col min="4870" max="4870" width="11.85546875" style="58" customWidth="1"/>
    <col min="4871" max="4871" width="10.85546875" style="58" customWidth="1"/>
    <col min="4872" max="4872" width="12.140625" style="58" customWidth="1"/>
    <col min="4873" max="4873" width="14" style="58" customWidth="1"/>
    <col min="4874" max="4874" width="9" style="58" customWidth="1"/>
    <col min="4875" max="4875" width="14.140625" style="58" customWidth="1"/>
    <col min="4876" max="4876" width="14" style="58" customWidth="1"/>
    <col min="4877" max="4877" width="12.42578125" style="58" customWidth="1"/>
    <col min="4878" max="4878" width="17" style="58" customWidth="1"/>
    <col min="4879" max="4879" width="12" style="58" customWidth="1"/>
    <col min="4880" max="4880" width="13.140625" style="58" customWidth="1"/>
    <col min="4881" max="5120" width="9.140625" style="58"/>
    <col min="5121" max="5121" width="3.5703125" style="58" customWidth="1"/>
    <col min="5122" max="5122" width="27.140625" style="58" customWidth="1"/>
    <col min="5123" max="5123" width="3.5703125" style="58" customWidth="1"/>
    <col min="5124" max="5124" width="5.7109375" style="58" customWidth="1"/>
    <col min="5125" max="5125" width="10" style="58" customWidth="1"/>
    <col min="5126" max="5126" width="11.85546875" style="58" customWidth="1"/>
    <col min="5127" max="5127" width="10.85546875" style="58" customWidth="1"/>
    <col min="5128" max="5128" width="12.140625" style="58" customWidth="1"/>
    <col min="5129" max="5129" width="14" style="58" customWidth="1"/>
    <col min="5130" max="5130" width="9" style="58" customWidth="1"/>
    <col min="5131" max="5131" width="14.140625" style="58" customWidth="1"/>
    <col min="5132" max="5132" width="14" style="58" customWidth="1"/>
    <col min="5133" max="5133" width="12.42578125" style="58" customWidth="1"/>
    <col min="5134" max="5134" width="17" style="58" customWidth="1"/>
    <col min="5135" max="5135" width="12" style="58" customWidth="1"/>
    <col min="5136" max="5136" width="13.140625" style="58" customWidth="1"/>
    <col min="5137" max="5376" width="9.140625" style="58"/>
    <col min="5377" max="5377" width="3.5703125" style="58" customWidth="1"/>
    <col min="5378" max="5378" width="27.140625" style="58" customWidth="1"/>
    <col min="5379" max="5379" width="3.5703125" style="58" customWidth="1"/>
    <col min="5380" max="5380" width="5.7109375" style="58" customWidth="1"/>
    <col min="5381" max="5381" width="10" style="58" customWidth="1"/>
    <col min="5382" max="5382" width="11.85546875" style="58" customWidth="1"/>
    <col min="5383" max="5383" width="10.85546875" style="58" customWidth="1"/>
    <col min="5384" max="5384" width="12.140625" style="58" customWidth="1"/>
    <col min="5385" max="5385" width="14" style="58" customWidth="1"/>
    <col min="5386" max="5386" width="9" style="58" customWidth="1"/>
    <col min="5387" max="5387" width="14.140625" style="58" customWidth="1"/>
    <col min="5388" max="5388" width="14" style="58" customWidth="1"/>
    <col min="5389" max="5389" width="12.42578125" style="58" customWidth="1"/>
    <col min="5390" max="5390" width="17" style="58" customWidth="1"/>
    <col min="5391" max="5391" width="12" style="58" customWidth="1"/>
    <col min="5392" max="5392" width="13.140625" style="58" customWidth="1"/>
    <col min="5393" max="5632" width="9.140625" style="58"/>
    <col min="5633" max="5633" width="3.5703125" style="58" customWidth="1"/>
    <col min="5634" max="5634" width="27.140625" style="58" customWidth="1"/>
    <col min="5635" max="5635" width="3.5703125" style="58" customWidth="1"/>
    <col min="5636" max="5636" width="5.7109375" style="58" customWidth="1"/>
    <col min="5637" max="5637" width="10" style="58" customWidth="1"/>
    <col min="5638" max="5638" width="11.85546875" style="58" customWidth="1"/>
    <col min="5639" max="5639" width="10.85546875" style="58" customWidth="1"/>
    <col min="5640" max="5640" width="12.140625" style="58" customWidth="1"/>
    <col min="5641" max="5641" width="14" style="58" customWidth="1"/>
    <col min="5642" max="5642" width="9" style="58" customWidth="1"/>
    <col min="5643" max="5643" width="14.140625" style="58" customWidth="1"/>
    <col min="5644" max="5644" width="14" style="58" customWidth="1"/>
    <col min="5645" max="5645" width="12.42578125" style="58" customWidth="1"/>
    <col min="5646" max="5646" width="17" style="58" customWidth="1"/>
    <col min="5647" max="5647" width="12" style="58" customWidth="1"/>
    <col min="5648" max="5648" width="13.140625" style="58" customWidth="1"/>
    <col min="5649" max="5888" width="9.140625" style="58"/>
    <col min="5889" max="5889" width="3.5703125" style="58" customWidth="1"/>
    <col min="5890" max="5890" width="27.140625" style="58" customWidth="1"/>
    <col min="5891" max="5891" width="3.5703125" style="58" customWidth="1"/>
    <col min="5892" max="5892" width="5.7109375" style="58" customWidth="1"/>
    <col min="5893" max="5893" width="10" style="58" customWidth="1"/>
    <col min="5894" max="5894" width="11.85546875" style="58" customWidth="1"/>
    <col min="5895" max="5895" width="10.85546875" style="58" customWidth="1"/>
    <col min="5896" max="5896" width="12.140625" style="58" customWidth="1"/>
    <col min="5897" max="5897" width="14" style="58" customWidth="1"/>
    <col min="5898" max="5898" width="9" style="58" customWidth="1"/>
    <col min="5899" max="5899" width="14.140625" style="58" customWidth="1"/>
    <col min="5900" max="5900" width="14" style="58" customWidth="1"/>
    <col min="5901" max="5901" width="12.42578125" style="58" customWidth="1"/>
    <col min="5902" max="5902" width="17" style="58" customWidth="1"/>
    <col min="5903" max="5903" width="12" style="58" customWidth="1"/>
    <col min="5904" max="5904" width="13.140625" style="58" customWidth="1"/>
    <col min="5905" max="6144" width="9.140625" style="58"/>
    <col min="6145" max="6145" width="3.5703125" style="58" customWidth="1"/>
    <col min="6146" max="6146" width="27.140625" style="58" customWidth="1"/>
    <col min="6147" max="6147" width="3.5703125" style="58" customWidth="1"/>
    <col min="6148" max="6148" width="5.7109375" style="58" customWidth="1"/>
    <col min="6149" max="6149" width="10" style="58" customWidth="1"/>
    <col min="6150" max="6150" width="11.85546875" style="58" customWidth="1"/>
    <col min="6151" max="6151" width="10.85546875" style="58" customWidth="1"/>
    <col min="6152" max="6152" width="12.140625" style="58" customWidth="1"/>
    <col min="6153" max="6153" width="14" style="58" customWidth="1"/>
    <col min="6154" max="6154" width="9" style="58" customWidth="1"/>
    <col min="6155" max="6155" width="14.140625" style="58" customWidth="1"/>
    <col min="6156" max="6156" width="14" style="58" customWidth="1"/>
    <col min="6157" max="6157" width="12.42578125" style="58" customWidth="1"/>
    <col min="6158" max="6158" width="17" style="58" customWidth="1"/>
    <col min="6159" max="6159" width="12" style="58" customWidth="1"/>
    <col min="6160" max="6160" width="13.140625" style="58" customWidth="1"/>
    <col min="6161" max="6400" width="9.140625" style="58"/>
    <col min="6401" max="6401" width="3.5703125" style="58" customWidth="1"/>
    <col min="6402" max="6402" width="27.140625" style="58" customWidth="1"/>
    <col min="6403" max="6403" width="3.5703125" style="58" customWidth="1"/>
    <col min="6404" max="6404" width="5.7109375" style="58" customWidth="1"/>
    <col min="6405" max="6405" width="10" style="58" customWidth="1"/>
    <col min="6406" max="6406" width="11.85546875" style="58" customWidth="1"/>
    <col min="6407" max="6407" width="10.85546875" style="58" customWidth="1"/>
    <col min="6408" max="6408" width="12.140625" style="58" customWidth="1"/>
    <col min="6409" max="6409" width="14" style="58" customWidth="1"/>
    <col min="6410" max="6410" width="9" style="58" customWidth="1"/>
    <col min="6411" max="6411" width="14.140625" style="58" customWidth="1"/>
    <col min="6412" max="6412" width="14" style="58" customWidth="1"/>
    <col min="6413" max="6413" width="12.42578125" style="58" customWidth="1"/>
    <col min="6414" max="6414" width="17" style="58" customWidth="1"/>
    <col min="6415" max="6415" width="12" style="58" customWidth="1"/>
    <col min="6416" max="6416" width="13.140625" style="58" customWidth="1"/>
    <col min="6417" max="6656" width="9.140625" style="58"/>
    <col min="6657" max="6657" width="3.5703125" style="58" customWidth="1"/>
    <col min="6658" max="6658" width="27.140625" style="58" customWidth="1"/>
    <col min="6659" max="6659" width="3.5703125" style="58" customWidth="1"/>
    <col min="6660" max="6660" width="5.7109375" style="58" customWidth="1"/>
    <col min="6661" max="6661" width="10" style="58" customWidth="1"/>
    <col min="6662" max="6662" width="11.85546875" style="58" customWidth="1"/>
    <col min="6663" max="6663" width="10.85546875" style="58" customWidth="1"/>
    <col min="6664" max="6664" width="12.140625" style="58" customWidth="1"/>
    <col min="6665" max="6665" width="14" style="58" customWidth="1"/>
    <col min="6666" max="6666" width="9" style="58" customWidth="1"/>
    <col min="6667" max="6667" width="14.140625" style="58" customWidth="1"/>
    <col min="6668" max="6668" width="14" style="58" customWidth="1"/>
    <col min="6669" max="6669" width="12.42578125" style="58" customWidth="1"/>
    <col min="6670" max="6670" width="17" style="58" customWidth="1"/>
    <col min="6671" max="6671" width="12" style="58" customWidth="1"/>
    <col min="6672" max="6672" width="13.140625" style="58" customWidth="1"/>
    <col min="6673" max="6912" width="9.140625" style="58"/>
    <col min="6913" max="6913" width="3.5703125" style="58" customWidth="1"/>
    <col min="6914" max="6914" width="27.140625" style="58" customWidth="1"/>
    <col min="6915" max="6915" width="3.5703125" style="58" customWidth="1"/>
    <col min="6916" max="6916" width="5.7109375" style="58" customWidth="1"/>
    <col min="6917" max="6917" width="10" style="58" customWidth="1"/>
    <col min="6918" max="6918" width="11.85546875" style="58" customWidth="1"/>
    <col min="6919" max="6919" width="10.85546875" style="58" customWidth="1"/>
    <col min="6920" max="6920" width="12.140625" style="58" customWidth="1"/>
    <col min="6921" max="6921" width="14" style="58" customWidth="1"/>
    <col min="6922" max="6922" width="9" style="58" customWidth="1"/>
    <col min="6923" max="6923" width="14.140625" style="58" customWidth="1"/>
    <col min="6924" max="6924" width="14" style="58" customWidth="1"/>
    <col min="6925" max="6925" width="12.42578125" style="58" customWidth="1"/>
    <col min="6926" max="6926" width="17" style="58" customWidth="1"/>
    <col min="6927" max="6927" width="12" style="58" customWidth="1"/>
    <col min="6928" max="6928" width="13.140625" style="58" customWidth="1"/>
    <col min="6929" max="7168" width="9.140625" style="58"/>
    <col min="7169" max="7169" width="3.5703125" style="58" customWidth="1"/>
    <col min="7170" max="7170" width="27.140625" style="58" customWidth="1"/>
    <col min="7171" max="7171" width="3.5703125" style="58" customWidth="1"/>
    <col min="7172" max="7172" width="5.7109375" style="58" customWidth="1"/>
    <col min="7173" max="7173" width="10" style="58" customWidth="1"/>
    <col min="7174" max="7174" width="11.85546875" style="58" customWidth="1"/>
    <col min="7175" max="7175" width="10.85546875" style="58" customWidth="1"/>
    <col min="7176" max="7176" width="12.140625" style="58" customWidth="1"/>
    <col min="7177" max="7177" width="14" style="58" customWidth="1"/>
    <col min="7178" max="7178" width="9" style="58" customWidth="1"/>
    <col min="7179" max="7179" width="14.140625" style="58" customWidth="1"/>
    <col min="7180" max="7180" width="14" style="58" customWidth="1"/>
    <col min="7181" max="7181" width="12.42578125" style="58" customWidth="1"/>
    <col min="7182" max="7182" width="17" style="58" customWidth="1"/>
    <col min="7183" max="7183" width="12" style="58" customWidth="1"/>
    <col min="7184" max="7184" width="13.140625" style="58" customWidth="1"/>
    <col min="7185" max="7424" width="9.140625" style="58"/>
    <col min="7425" max="7425" width="3.5703125" style="58" customWidth="1"/>
    <col min="7426" max="7426" width="27.140625" style="58" customWidth="1"/>
    <col min="7427" max="7427" width="3.5703125" style="58" customWidth="1"/>
    <col min="7428" max="7428" width="5.7109375" style="58" customWidth="1"/>
    <col min="7429" max="7429" width="10" style="58" customWidth="1"/>
    <col min="7430" max="7430" width="11.85546875" style="58" customWidth="1"/>
    <col min="7431" max="7431" width="10.85546875" style="58" customWidth="1"/>
    <col min="7432" max="7432" width="12.140625" style="58" customWidth="1"/>
    <col min="7433" max="7433" width="14" style="58" customWidth="1"/>
    <col min="7434" max="7434" width="9" style="58" customWidth="1"/>
    <col min="7435" max="7435" width="14.140625" style="58" customWidth="1"/>
    <col min="7436" max="7436" width="14" style="58" customWidth="1"/>
    <col min="7437" max="7437" width="12.42578125" style="58" customWidth="1"/>
    <col min="7438" max="7438" width="17" style="58" customWidth="1"/>
    <col min="7439" max="7439" width="12" style="58" customWidth="1"/>
    <col min="7440" max="7440" width="13.140625" style="58" customWidth="1"/>
    <col min="7441" max="7680" width="9.140625" style="58"/>
    <col min="7681" max="7681" width="3.5703125" style="58" customWidth="1"/>
    <col min="7682" max="7682" width="27.140625" style="58" customWidth="1"/>
    <col min="7683" max="7683" width="3.5703125" style="58" customWidth="1"/>
    <col min="7684" max="7684" width="5.7109375" style="58" customWidth="1"/>
    <col min="7685" max="7685" width="10" style="58" customWidth="1"/>
    <col min="7686" max="7686" width="11.85546875" style="58" customWidth="1"/>
    <col min="7687" max="7687" width="10.85546875" style="58" customWidth="1"/>
    <col min="7688" max="7688" width="12.140625" style="58" customWidth="1"/>
    <col min="7689" max="7689" width="14" style="58" customWidth="1"/>
    <col min="7690" max="7690" width="9" style="58" customWidth="1"/>
    <col min="7691" max="7691" width="14.140625" style="58" customWidth="1"/>
    <col min="7692" max="7692" width="14" style="58" customWidth="1"/>
    <col min="7693" max="7693" width="12.42578125" style="58" customWidth="1"/>
    <col min="7694" max="7694" width="17" style="58" customWidth="1"/>
    <col min="7695" max="7695" width="12" style="58" customWidth="1"/>
    <col min="7696" max="7696" width="13.140625" style="58" customWidth="1"/>
    <col min="7697" max="7936" width="9.140625" style="58"/>
    <col min="7937" max="7937" width="3.5703125" style="58" customWidth="1"/>
    <col min="7938" max="7938" width="27.140625" style="58" customWidth="1"/>
    <col min="7939" max="7939" width="3.5703125" style="58" customWidth="1"/>
    <col min="7940" max="7940" width="5.7109375" style="58" customWidth="1"/>
    <col min="7941" max="7941" width="10" style="58" customWidth="1"/>
    <col min="7942" max="7942" width="11.85546875" style="58" customWidth="1"/>
    <col min="7943" max="7943" width="10.85546875" style="58" customWidth="1"/>
    <col min="7944" max="7944" width="12.140625" style="58" customWidth="1"/>
    <col min="7945" max="7945" width="14" style="58" customWidth="1"/>
    <col min="7946" max="7946" width="9" style="58" customWidth="1"/>
    <col min="7947" max="7947" width="14.140625" style="58" customWidth="1"/>
    <col min="7948" max="7948" width="14" style="58" customWidth="1"/>
    <col min="7949" max="7949" width="12.42578125" style="58" customWidth="1"/>
    <col min="7950" max="7950" width="17" style="58" customWidth="1"/>
    <col min="7951" max="7951" width="12" style="58" customWidth="1"/>
    <col min="7952" max="7952" width="13.140625" style="58" customWidth="1"/>
    <col min="7953" max="8192" width="9.140625" style="58"/>
    <col min="8193" max="8193" width="3.5703125" style="58" customWidth="1"/>
    <col min="8194" max="8194" width="27.140625" style="58" customWidth="1"/>
    <col min="8195" max="8195" width="3.5703125" style="58" customWidth="1"/>
    <col min="8196" max="8196" width="5.7109375" style="58" customWidth="1"/>
    <col min="8197" max="8197" width="10" style="58" customWidth="1"/>
    <col min="8198" max="8198" width="11.85546875" style="58" customWidth="1"/>
    <col min="8199" max="8199" width="10.85546875" style="58" customWidth="1"/>
    <col min="8200" max="8200" width="12.140625" style="58" customWidth="1"/>
    <col min="8201" max="8201" width="14" style="58" customWidth="1"/>
    <col min="8202" max="8202" width="9" style="58" customWidth="1"/>
    <col min="8203" max="8203" width="14.140625" style="58" customWidth="1"/>
    <col min="8204" max="8204" width="14" style="58" customWidth="1"/>
    <col min="8205" max="8205" width="12.42578125" style="58" customWidth="1"/>
    <col min="8206" max="8206" width="17" style="58" customWidth="1"/>
    <col min="8207" max="8207" width="12" style="58" customWidth="1"/>
    <col min="8208" max="8208" width="13.140625" style="58" customWidth="1"/>
    <col min="8209" max="8448" width="9.140625" style="58"/>
    <col min="8449" max="8449" width="3.5703125" style="58" customWidth="1"/>
    <col min="8450" max="8450" width="27.140625" style="58" customWidth="1"/>
    <col min="8451" max="8451" width="3.5703125" style="58" customWidth="1"/>
    <col min="8452" max="8452" width="5.7109375" style="58" customWidth="1"/>
    <col min="8453" max="8453" width="10" style="58" customWidth="1"/>
    <col min="8454" max="8454" width="11.85546875" style="58" customWidth="1"/>
    <col min="8455" max="8455" width="10.85546875" style="58" customWidth="1"/>
    <col min="8456" max="8456" width="12.140625" style="58" customWidth="1"/>
    <col min="8457" max="8457" width="14" style="58" customWidth="1"/>
    <col min="8458" max="8458" width="9" style="58" customWidth="1"/>
    <col min="8459" max="8459" width="14.140625" style="58" customWidth="1"/>
    <col min="8460" max="8460" width="14" style="58" customWidth="1"/>
    <col min="8461" max="8461" width="12.42578125" style="58" customWidth="1"/>
    <col min="8462" max="8462" width="17" style="58" customWidth="1"/>
    <col min="8463" max="8463" width="12" style="58" customWidth="1"/>
    <col min="8464" max="8464" width="13.140625" style="58" customWidth="1"/>
    <col min="8465" max="8704" width="9.140625" style="58"/>
    <col min="8705" max="8705" width="3.5703125" style="58" customWidth="1"/>
    <col min="8706" max="8706" width="27.140625" style="58" customWidth="1"/>
    <col min="8707" max="8707" width="3.5703125" style="58" customWidth="1"/>
    <col min="8708" max="8708" width="5.7109375" style="58" customWidth="1"/>
    <col min="8709" max="8709" width="10" style="58" customWidth="1"/>
    <col min="8710" max="8710" width="11.85546875" style="58" customWidth="1"/>
    <col min="8711" max="8711" width="10.85546875" style="58" customWidth="1"/>
    <col min="8712" max="8712" width="12.140625" style="58" customWidth="1"/>
    <col min="8713" max="8713" width="14" style="58" customWidth="1"/>
    <col min="8714" max="8714" width="9" style="58" customWidth="1"/>
    <col min="8715" max="8715" width="14.140625" style="58" customWidth="1"/>
    <col min="8716" max="8716" width="14" style="58" customWidth="1"/>
    <col min="8717" max="8717" width="12.42578125" style="58" customWidth="1"/>
    <col min="8718" max="8718" width="17" style="58" customWidth="1"/>
    <col min="8719" max="8719" width="12" style="58" customWidth="1"/>
    <col min="8720" max="8720" width="13.140625" style="58" customWidth="1"/>
    <col min="8721" max="8960" width="9.140625" style="58"/>
    <col min="8961" max="8961" width="3.5703125" style="58" customWidth="1"/>
    <col min="8962" max="8962" width="27.140625" style="58" customWidth="1"/>
    <col min="8963" max="8963" width="3.5703125" style="58" customWidth="1"/>
    <col min="8964" max="8964" width="5.7109375" style="58" customWidth="1"/>
    <col min="8965" max="8965" width="10" style="58" customWidth="1"/>
    <col min="8966" max="8966" width="11.85546875" style="58" customWidth="1"/>
    <col min="8967" max="8967" width="10.85546875" style="58" customWidth="1"/>
    <col min="8968" max="8968" width="12.140625" style="58" customWidth="1"/>
    <col min="8969" max="8969" width="14" style="58" customWidth="1"/>
    <col min="8970" max="8970" width="9" style="58" customWidth="1"/>
    <col min="8971" max="8971" width="14.140625" style="58" customWidth="1"/>
    <col min="8972" max="8972" width="14" style="58" customWidth="1"/>
    <col min="8973" max="8973" width="12.42578125" style="58" customWidth="1"/>
    <col min="8974" max="8974" width="17" style="58" customWidth="1"/>
    <col min="8975" max="8975" width="12" style="58" customWidth="1"/>
    <col min="8976" max="8976" width="13.140625" style="58" customWidth="1"/>
    <col min="8977" max="9216" width="9.140625" style="58"/>
    <col min="9217" max="9217" width="3.5703125" style="58" customWidth="1"/>
    <col min="9218" max="9218" width="27.140625" style="58" customWidth="1"/>
    <col min="9219" max="9219" width="3.5703125" style="58" customWidth="1"/>
    <col min="9220" max="9220" width="5.7109375" style="58" customWidth="1"/>
    <col min="9221" max="9221" width="10" style="58" customWidth="1"/>
    <col min="9222" max="9222" width="11.85546875" style="58" customWidth="1"/>
    <col min="9223" max="9223" width="10.85546875" style="58" customWidth="1"/>
    <col min="9224" max="9224" width="12.140625" style="58" customWidth="1"/>
    <col min="9225" max="9225" width="14" style="58" customWidth="1"/>
    <col min="9226" max="9226" width="9" style="58" customWidth="1"/>
    <col min="9227" max="9227" width="14.140625" style="58" customWidth="1"/>
    <col min="9228" max="9228" width="14" style="58" customWidth="1"/>
    <col min="9229" max="9229" width="12.42578125" style="58" customWidth="1"/>
    <col min="9230" max="9230" width="17" style="58" customWidth="1"/>
    <col min="9231" max="9231" width="12" style="58" customWidth="1"/>
    <col min="9232" max="9232" width="13.140625" style="58" customWidth="1"/>
    <col min="9233" max="9472" width="9.140625" style="58"/>
    <col min="9473" max="9473" width="3.5703125" style="58" customWidth="1"/>
    <col min="9474" max="9474" width="27.140625" style="58" customWidth="1"/>
    <col min="9475" max="9475" width="3.5703125" style="58" customWidth="1"/>
    <col min="9476" max="9476" width="5.7109375" style="58" customWidth="1"/>
    <col min="9477" max="9477" width="10" style="58" customWidth="1"/>
    <col min="9478" max="9478" width="11.85546875" style="58" customWidth="1"/>
    <col min="9479" max="9479" width="10.85546875" style="58" customWidth="1"/>
    <col min="9480" max="9480" width="12.140625" style="58" customWidth="1"/>
    <col min="9481" max="9481" width="14" style="58" customWidth="1"/>
    <col min="9482" max="9482" width="9" style="58" customWidth="1"/>
    <col min="9483" max="9483" width="14.140625" style="58" customWidth="1"/>
    <col min="9484" max="9484" width="14" style="58" customWidth="1"/>
    <col min="9485" max="9485" width="12.42578125" style="58" customWidth="1"/>
    <col min="9486" max="9486" width="17" style="58" customWidth="1"/>
    <col min="9487" max="9487" width="12" style="58" customWidth="1"/>
    <col min="9488" max="9488" width="13.140625" style="58" customWidth="1"/>
    <col min="9489" max="9728" width="9.140625" style="58"/>
    <col min="9729" max="9729" width="3.5703125" style="58" customWidth="1"/>
    <col min="9730" max="9730" width="27.140625" style="58" customWidth="1"/>
    <col min="9731" max="9731" width="3.5703125" style="58" customWidth="1"/>
    <col min="9732" max="9732" width="5.7109375" style="58" customWidth="1"/>
    <col min="9733" max="9733" width="10" style="58" customWidth="1"/>
    <col min="9734" max="9734" width="11.85546875" style="58" customWidth="1"/>
    <col min="9735" max="9735" width="10.85546875" style="58" customWidth="1"/>
    <col min="9736" max="9736" width="12.140625" style="58" customWidth="1"/>
    <col min="9737" max="9737" width="14" style="58" customWidth="1"/>
    <col min="9738" max="9738" width="9" style="58" customWidth="1"/>
    <col min="9739" max="9739" width="14.140625" style="58" customWidth="1"/>
    <col min="9740" max="9740" width="14" style="58" customWidth="1"/>
    <col min="9741" max="9741" width="12.42578125" style="58" customWidth="1"/>
    <col min="9742" max="9742" width="17" style="58" customWidth="1"/>
    <col min="9743" max="9743" width="12" style="58" customWidth="1"/>
    <col min="9744" max="9744" width="13.140625" style="58" customWidth="1"/>
    <col min="9745" max="9984" width="9.140625" style="58"/>
    <col min="9985" max="9985" width="3.5703125" style="58" customWidth="1"/>
    <col min="9986" max="9986" width="27.140625" style="58" customWidth="1"/>
    <col min="9987" max="9987" width="3.5703125" style="58" customWidth="1"/>
    <col min="9988" max="9988" width="5.7109375" style="58" customWidth="1"/>
    <col min="9989" max="9989" width="10" style="58" customWidth="1"/>
    <col min="9990" max="9990" width="11.85546875" style="58" customWidth="1"/>
    <col min="9991" max="9991" width="10.85546875" style="58" customWidth="1"/>
    <col min="9992" max="9992" width="12.140625" style="58" customWidth="1"/>
    <col min="9993" max="9993" width="14" style="58" customWidth="1"/>
    <col min="9994" max="9994" width="9" style="58" customWidth="1"/>
    <col min="9995" max="9995" width="14.140625" style="58" customWidth="1"/>
    <col min="9996" max="9996" width="14" style="58" customWidth="1"/>
    <col min="9997" max="9997" width="12.42578125" style="58" customWidth="1"/>
    <col min="9998" max="9998" width="17" style="58" customWidth="1"/>
    <col min="9999" max="9999" width="12" style="58" customWidth="1"/>
    <col min="10000" max="10000" width="13.140625" style="58" customWidth="1"/>
    <col min="10001" max="10240" width="9.140625" style="58"/>
    <col min="10241" max="10241" width="3.5703125" style="58" customWidth="1"/>
    <col min="10242" max="10242" width="27.140625" style="58" customWidth="1"/>
    <col min="10243" max="10243" width="3.5703125" style="58" customWidth="1"/>
    <col min="10244" max="10244" width="5.7109375" style="58" customWidth="1"/>
    <col min="10245" max="10245" width="10" style="58" customWidth="1"/>
    <col min="10246" max="10246" width="11.85546875" style="58" customWidth="1"/>
    <col min="10247" max="10247" width="10.85546875" style="58" customWidth="1"/>
    <col min="10248" max="10248" width="12.140625" style="58" customWidth="1"/>
    <col min="10249" max="10249" width="14" style="58" customWidth="1"/>
    <col min="10250" max="10250" width="9" style="58" customWidth="1"/>
    <col min="10251" max="10251" width="14.140625" style="58" customWidth="1"/>
    <col min="10252" max="10252" width="14" style="58" customWidth="1"/>
    <col min="10253" max="10253" width="12.42578125" style="58" customWidth="1"/>
    <col min="10254" max="10254" width="17" style="58" customWidth="1"/>
    <col min="10255" max="10255" width="12" style="58" customWidth="1"/>
    <col min="10256" max="10256" width="13.140625" style="58" customWidth="1"/>
    <col min="10257" max="10496" width="9.140625" style="58"/>
    <col min="10497" max="10497" width="3.5703125" style="58" customWidth="1"/>
    <col min="10498" max="10498" width="27.140625" style="58" customWidth="1"/>
    <col min="10499" max="10499" width="3.5703125" style="58" customWidth="1"/>
    <col min="10500" max="10500" width="5.7109375" style="58" customWidth="1"/>
    <col min="10501" max="10501" width="10" style="58" customWidth="1"/>
    <col min="10502" max="10502" width="11.85546875" style="58" customWidth="1"/>
    <col min="10503" max="10503" width="10.85546875" style="58" customWidth="1"/>
    <col min="10504" max="10504" width="12.140625" style="58" customWidth="1"/>
    <col min="10505" max="10505" width="14" style="58" customWidth="1"/>
    <col min="10506" max="10506" width="9" style="58" customWidth="1"/>
    <col min="10507" max="10507" width="14.140625" style="58" customWidth="1"/>
    <col min="10508" max="10508" width="14" style="58" customWidth="1"/>
    <col min="10509" max="10509" width="12.42578125" style="58" customWidth="1"/>
    <col min="10510" max="10510" width="17" style="58" customWidth="1"/>
    <col min="10511" max="10511" width="12" style="58" customWidth="1"/>
    <col min="10512" max="10512" width="13.140625" style="58" customWidth="1"/>
    <col min="10513" max="10752" width="9.140625" style="58"/>
    <col min="10753" max="10753" width="3.5703125" style="58" customWidth="1"/>
    <col min="10754" max="10754" width="27.140625" style="58" customWidth="1"/>
    <col min="10755" max="10755" width="3.5703125" style="58" customWidth="1"/>
    <col min="10756" max="10756" width="5.7109375" style="58" customWidth="1"/>
    <col min="10757" max="10757" width="10" style="58" customWidth="1"/>
    <col min="10758" max="10758" width="11.85546875" style="58" customWidth="1"/>
    <col min="10759" max="10759" width="10.85546875" style="58" customWidth="1"/>
    <col min="10760" max="10760" width="12.140625" style="58" customWidth="1"/>
    <col min="10761" max="10761" width="14" style="58" customWidth="1"/>
    <col min="10762" max="10762" width="9" style="58" customWidth="1"/>
    <col min="10763" max="10763" width="14.140625" style="58" customWidth="1"/>
    <col min="10764" max="10764" width="14" style="58" customWidth="1"/>
    <col min="10765" max="10765" width="12.42578125" style="58" customWidth="1"/>
    <col min="10766" max="10766" width="17" style="58" customWidth="1"/>
    <col min="10767" max="10767" width="12" style="58" customWidth="1"/>
    <col min="10768" max="10768" width="13.140625" style="58" customWidth="1"/>
    <col min="10769" max="11008" width="9.140625" style="58"/>
    <col min="11009" max="11009" width="3.5703125" style="58" customWidth="1"/>
    <col min="11010" max="11010" width="27.140625" style="58" customWidth="1"/>
    <col min="11011" max="11011" width="3.5703125" style="58" customWidth="1"/>
    <col min="11012" max="11012" width="5.7109375" style="58" customWidth="1"/>
    <col min="11013" max="11013" width="10" style="58" customWidth="1"/>
    <col min="11014" max="11014" width="11.85546875" style="58" customWidth="1"/>
    <col min="11015" max="11015" width="10.85546875" style="58" customWidth="1"/>
    <col min="11016" max="11016" width="12.140625" style="58" customWidth="1"/>
    <col min="11017" max="11017" width="14" style="58" customWidth="1"/>
    <col min="11018" max="11018" width="9" style="58" customWidth="1"/>
    <col min="11019" max="11019" width="14.140625" style="58" customWidth="1"/>
    <col min="11020" max="11020" width="14" style="58" customWidth="1"/>
    <col min="11021" max="11021" width="12.42578125" style="58" customWidth="1"/>
    <col min="11022" max="11022" width="17" style="58" customWidth="1"/>
    <col min="11023" max="11023" width="12" style="58" customWidth="1"/>
    <col min="11024" max="11024" width="13.140625" style="58" customWidth="1"/>
    <col min="11025" max="11264" width="9.140625" style="58"/>
    <col min="11265" max="11265" width="3.5703125" style="58" customWidth="1"/>
    <col min="11266" max="11266" width="27.140625" style="58" customWidth="1"/>
    <col min="11267" max="11267" width="3.5703125" style="58" customWidth="1"/>
    <col min="11268" max="11268" width="5.7109375" style="58" customWidth="1"/>
    <col min="11269" max="11269" width="10" style="58" customWidth="1"/>
    <col min="11270" max="11270" width="11.85546875" style="58" customWidth="1"/>
    <col min="11271" max="11271" width="10.85546875" style="58" customWidth="1"/>
    <col min="11272" max="11272" width="12.140625" style="58" customWidth="1"/>
    <col min="11273" max="11273" width="14" style="58" customWidth="1"/>
    <col min="11274" max="11274" width="9" style="58" customWidth="1"/>
    <col min="11275" max="11275" width="14.140625" style="58" customWidth="1"/>
    <col min="11276" max="11276" width="14" style="58" customWidth="1"/>
    <col min="11277" max="11277" width="12.42578125" style="58" customWidth="1"/>
    <col min="11278" max="11278" width="17" style="58" customWidth="1"/>
    <col min="11279" max="11279" width="12" style="58" customWidth="1"/>
    <col min="11280" max="11280" width="13.140625" style="58" customWidth="1"/>
    <col min="11281" max="11520" width="9.140625" style="58"/>
    <col min="11521" max="11521" width="3.5703125" style="58" customWidth="1"/>
    <col min="11522" max="11522" width="27.140625" style="58" customWidth="1"/>
    <col min="11523" max="11523" width="3.5703125" style="58" customWidth="1"/>
    <col min="11524" max="11524" width="5.7109375" style="58" customWidth="1"/>
    <col min="11525" max="11525" width="10" style="58" customWidth="1"/>
    <col min="11526" max="11526" width="11.85546875" style="58" customWidth="1"/>
    <col min="11527" max="11527" width="10.85546875" style="58" customWidth="1"/>
    <col min="11528" max="11528" width="12.140625" style="58" customWidth="1"/>
    <col min="11529" max="11529" width="14" style="58" customWidth="1"/>
    <col min="11530" max="11530" width="9" style="58" customWidth="1"/>
    <col min="11531" max="11531" width="14.140625" style="58" customWidth="1"/>
    <col min="11532" max="11532" width="14" style="58" customWidth="1"/>
    <col min="11533" max="11533" width="12.42578125" style="58" customWidth="1"/>
    <col min="11534" max="11534" width="17" style="58" customWidth="1"/>
    <col min="11535" max="11535" width="12" style="58" customWidth="1"/>
    <col min="11536" max="11536" width="13.140625" style="58" customWidth="1"/>
    <col min="11537" max="11776" width="9.140625" style="58"/>
    <col min="11777" max="11777" width="3.5703125" style="58" customWidth="1"/>
    <col min="11778" max="11778" width="27.140625" style="58" customWidth="1"/>
    <col min="11779" max="11779" width="3.5703125" style="58" customWidth="1"/>
    <col min="11780" max="11780" width="5.7109375" style="58" customWidth="1"/>
    <col min="11781" max="11781" width="10" style="58" customWidth="1"/>
    <col min="11782" max="11782" width="11.85546875" style="58" customWidth="1"/>
    <col min="11783" max="11783" width="10.85546875" style="58" customWidth="1"/>
    <col min="11784" max="11784" width="12.140625" style="58" customWidth="1"/>
    <col min="11785" max="11785" width="14" style="58" customWidth="1"/>
    <col min="11786" max="11786" width="9" style="58" customWidth="1"/>
    <col min="11787" max="11787" width="14.140625" style="58" customWidth="1"/>
    <col min="11788" max="11788" width="14" style="58" customWidth="1"/>
    <col min="11789" max="11789" width="12.42578125" style="58" customWidth="1"/>
    <col min="11790" max="11790" width="17" style="58" customWidth="1"/>
    <col min="11791" max="11791" width="12" style="58" customWidth="1"/>
    <col min="11792" max="11792" width="13.140625" style="58" customWidth="1"/>
    <col min="11793" max="12032" width="9.140625" style="58"/>
    <col min="12033" max="12033" width="3.5703125" style="58" customWidth="1"/>
    <col min="12034" max="12034" width="27.140625" style="58" customWidth="1"/>
    <col min="12035" max="12035" width="3.5703125" style="58" customWidth="1"/>
    <col min="12036" max="12036" width="5.7109375" style="58" customWidth="1"/>
    <col min="12037" max="12037" width="10" style="58" customWidth="1"/>
    <col min="12038" max="12038" width="11.85546875" style="58" customWidth="1"/>
    <col min="12039" max="12039" width="10.85546875" style="58" customWidth="1"/>
    <col min="12040" max="12040" width="12.140625" style="58" customWidth="1"/>
    <col min="12041" max="12041" width="14" style="58" customWidth="1"/>
    <col min="12042" max="12042" width="9" style="58" customWidth="1"/>
    <col min="12043" max="12043" width="14.140625" style="58" customWidth="1"/>
    <col min="12044" max="12044" width="14" style="58" customWidth="1"/>
    <col min="12045" max="12045" width="12.42578125" style="58" customWidth="1"/>
    <col min="12046" max="12046" width="17" style="58" customWidth="1"/>
    <col min="12047" max="12047" width="12" style="58" customWidth="1"/>
    <col min="12048" max="12048" width="13.140625" style="58" customWidth="1"/>
    <col min="12049" max="12288" width="9.140625" style="58"/>
    <col min="12289" max="12289" width="3.5703125" style="58" customWidth="1"/>
    <col min="12290" max="12290" width="27.140625" style="58" customWidth="1"/>
    <col min="12291" max="12291" width="3.5703125" style="58" customWidth="1"/>
    <col min="12292" max="12292" width="5.7109375" style="58" customWidth="1"/>
    <col min="12293" max="12293" width="10" style="58" customWidth="1"/>
    <col min="12294" max="12294" width="11.85546875" style="58" customWidth="1"/>
    <col min="12295" max="12295" width="10.85546875" style="58" customWidth="1"/>
    <col min="12296" max="12296" width="12.140625" style="58" customWidth="1"/>
    <col min="12297" max="12297" width="14" style="58" customWidth="1"/>
    <col min="12298" max="12298" width="9" style="58" customWidth="1"/>
    <col min="12299" max="12299" width="14.140625" style="58" customWidth="1"/>
    <col min="12300" max="12300" width="14" style="58" customWidth="1"/>
    <col min="12301" max="12301" width="12.42578125" style="58" customWidth="1"/>
    <col min="12302" max="12302" width="17" style="58" customWidth="1"/>
    <col min="12303" max="12303" width="12" style="58" customWidth="1"/>
    <col min="12304" max="12304" width="13.140625" style="58" customWidth="1"/>
    <col min="12305" max="12544" width="9.140625" style="58"/>
    <col min="12545" max="12545" width="3.5703125" style="58" customWidth="1"/>
    <col min="12546" max="12546" width="27.140625" style="58" customWidth="1"/>
    <col min="12547" max="12547" width="3.5703125" style="58" customWidth="1"/>
    <col min="12548" max="12548" width="5.7109375" style="58" customWidth="1"/>
    <col min="12549" max="12549" width="10" style="58" customWidth="1"/>
    <col min="12550" max="12550" width="11.85546875" style="58" customWidth="1"/>
    <col min="12551" max="12551" width="10.85546875" style="58" customWidth="1"/>
    <col min="12552" max="12552" width="12.140625" style="58" customWidth="1"/>
    <col min="12553" max="12553" width="14" style="58" customWidth="1"/>
    <col min="12554" max="12554" width="9" style="58" customWidth="1"/>
    <col min="12555" max="12555" width="14.140625" style="58" customWidth="1"/>
    <col min="12556" max="12556" width="14" style="58" customWidth="1"/>
    <col min="12557" max="12557" width="12.42578125" style="58" customWidth="1"/>
    <col min="12558" max="12558" width="17" style="58" customWidth="1"/>
    <col min="12559" max="12559" width="12" style="58" customWidth="1"/>
    <col min="12560" max="12560" width="13.140625" style="58" customWidth="1"/>
    <col min="12561" max="12800" width="9.140625" style="58"/>
    <col min="12801" max="12801" width="3.5703125" style="58" customWidth="1"/>
    <col min="12802" max="12802" width="27.140625" style="58" customWidth="1"/>
    <col min="12803" max="12803" width="3.5703125" style="58" customWidth="1"/>
    <col min="12804" max="12804" width="5.7109375" style="58" customWidth="1"/>
    <col min="12805" max="12805" width="10" style="58" customWidth="1"/>
    <col min="12806" max="12806" width="11.85546875" style="58" customWidth="1"/>
    <col min="12807" max="12807" width="10.85546875" style="58" customWidth="1"/>
    <col min="12808" max="12808" width="12.140625" style="58" customWidth="1"/>
    <col min="12809" max="12809" width="14" style="58" customWidth="1"/>
    <col min="12810" max="12810" width="9" style="58" customWidth="1"/>
    <col min="12811" max="12811" width="14.140625" style="58" customWidth="1"/>
    <col min="12812" max="12812" width="14" style="58" customWidth="1"/>
    <col min="12813" max="12813" width="12.42578125" style="58" customWidth="1"/>
    <col min="12814" max="12814" width="17" style="58" customWidth="1"/>
    <col min="12815" max="12815" width="12" style="58" customWidth="1"/>
    <col min="12816" max="12816" width="13.140625" style="58" customWidth="1"/>
    <col min="12817" max="13056" width="9.140625" style="58"/>
    <col min="13057" max="13057" width="3.5703125" style="58" customWidth="1"/>
    <col min="13058" max="13058" width="27.140625" style="58" customWidth="1"/>
    <col min="13059" max="13059" width="3.5703125" style="58" customWidth="1"/>
    <col min="13060" max="13060" width="5.7109375" style="58" customWidth="1"/>
    <col min="13061" max="13061" width="10" style="58" customWidth="1"/>
    <col min="13062" max="13062" width="11.85546875" style="58" customWidth="1"/>
    <col min="13063" max="13063" width="10.85546875" style="58" customWidth="1"/>
    <col min="13064" max="13064" width="12.140625" style="58" customWidth="1"/>
    <col min="13065" max="13065" width="14" style="58" customWidth="1"/>
    <col min="13066" max="13066" width="9" style="58" customWidth="1"/>
    <col min="13067" max="13067" width="14.140625" style="58" customWidth="1"/>
    <col min="13068" max="13068" width="14" style="58" customWidth="1"/>
    <col min="13069" max="13069" width="12.42578125" style="58" customWidth="1"/>
    <col min="13070" max="13070" width="17" style="58" customWidth="1"/>
    <col min="13071" max="13071" width="12" style="58" customWidth="1"/>
    <col min="13072" max="13072" width="13.140625" style="58" customWidth="1"/>
    <col min="13073" max="13312" width="9.140625" style="58"/>
    <col min="13313" max="13313" width="3.5703125" style="58" customWidth="1"/>
    <col min="13314" max="13314" width="27.140625" style="58" customWidth="1"/>
    <col min="13315" max="13315" width="3.5703125" style="58" customWidth="1"/>
    <col min="13316" max="13316" width="5.7109375" style="58" customWidth="1"/>
    <col min="13317" max="13317" width="10" style="58" customWidth="1"/>
    <col min="13318" max="13318" width="11.85546875" style="58" customWidth="1"/>
    <col min="13319" max="13319" width="10.85546875" style="58" customWidth="1"/>
    <col min="13320" max="13320" width="12.140625" style="58" customWidth="1"/>
    <col min="13321" max="13321" width="14" style="58" customWidth="1"/>
    <col min="13322" max="13322" width="9" style="58" customWidth="1"/>
    <col min="13323" max="13323" width="14.140625" style="58" customWidth="1"/>
    <col min="13324" max="13324" width="14" style="58" customWidth="1"/>
    <col min="13325" max="13325" width="12.42578125" style="58" customWidth="1"/>
    <col min="13326" max="13326" width="17" style="58" customWidth="1"/>
    <col min="13327" max="13327" width="12" style="58" customWidth="1"/>
    <col min="13328" max="13328" width="13.140625" style="58" customWidth="1"/>
    <col min="13329" max="13568" width="9.140625" style="58"/>
    <col min="13569" max="13569" width="3.5703125" style="58" customWidth="1"/>
    <col min="13570" max="13570" width="27.140625" style="58" customWidth="1"/>
    <col min="13571" max="13571" width="3.5703125" style="58" customWidth="1"/>
    <col min="13572" max="13572" width="5.7109375" style="58" customWidth="1"/>
    <col min="13573" max="13573" width="10" style="58" customWidth="1"/>
    <col min="13574" max="13574" width="11.85546875" style="58" customWidth="1"/>
    <col min="13575" max="13575" width="10.85546875" style="58" customWidth="1"/>
    <col min="13576" max="13576" width="12.140625" style="58" customWidth="1"/>
    <col min="13577" max="13577" width="14" style="58" customWidth="1"/>
    <col min="13578" max="13578" width="9" style="58" customWidth="1"/>
    <col min="13579" max="13579" width="14.140625" style="58" customWidth="1"/>
    <col min="13580" max="13580" width="14" style="58" customWidth="1"/>
    <col min="13581" max="13581" width="12.42578125" style="58" customWidth="1"/>
    <col min="13582" max="13582" width="17" style="58" customWidth="1"/>
    <col min="13583" max="13583" width="12" style="58" customWidth="1"/>
    <col min="13584" max="13584" width="13.140625" style="58" customWidth="1"/>
    <col min="13585" max="13824" width="9.140625" style="58"/>
    <col min="13825" max="13825" width="3.5703125" style="58" customWidth="1"/>
    <col min="13826" max="13826" width="27.140625" style="58" customWidth="1"/>
    <col min="13827" max="13827" width="3.5703125" style="58" customWidth="1"/>
    <col min="13828" max="13828" width="5.7109375" style="58" customWidth="1"/>
    <col min="13829" max="13829" width="10" style="58" customWidth="1"/>
    <col min="13830" max="13830" width="11.85546875" style="58" customWidth="1"/>
    <col min="13831" max="13831" width="10.85546875" style="58" customWidth="1"/>
    <col min="13832" max="13832" width="12.140625" style="58" customWidth="1"/>
    <col min="13833" max="13833" width="14" style="58" customWidth="1"/>
    <col min="13834" max="13834" width="9" style="58" customWidth="1"/>
    <col min="13835" max="13835" width="14.140625" style="58" customWidth="1"/>
    <col min="13836" max="13836" width="14" style="58" customWidth="1"/>
    <col min="13837" max="13837" width="12.42578125" style="58" customWidth="1"/>
    <col min="13838" max="13838" width="17" style="58" customWidth="1"/>
    <col min="13839" max="13839" width="12" style="58" customWidth="1"/>
    <col min="13840" max="13840" width="13.140625" style="58" customWidth="1"/>
    <col min="13841" max="14080" width="9.140625" style="58"/>
    <col min="14081" max="14081" width="3.5703125" style="58" customWidth="1"/>
    <col min="14082" max="14082" width="27.140625" style="58" customWidth="1"/>
    <col min="14083" max="14083" width="3.5703125" style="58" customWidth="1"/>
    <col min="14084" max="14084" width="5.7109375" style="58" customWidth="1"/>
    <col min="14085" max="14085" width="10" style="58" customWidth="1"/>
    <col min="14086" max="14086" width="11.85546875" style="58" customWidth="1"/>
    <col min="14087" max="14087" width="10.85546875" style="58" customWidth="1"/>
    <col min="14088" max="14088" width="12.140625" style="58" customWidth="1"/>
    <col min="14089" max="14089" width="14" style="58" customWidth="1"/>
    <col min="14090" max="14090" width="9" style="58" customWidth="1"/>
    <col min="14091" max="14091" width="14.140625" style="58" customWidth="1"/>
    <col min="14092" max="14092" width="14" style="58" customWidth="1"/>
    <col min="14093" max="14093" width="12.42578125" style="58" customWidth="1"/>
    <col min="14094" max="14094" width="17" style="58" customWidth="1"/>
    <col min="14095" max="14095" width="12" style="58" customWidth="1"/>
    <col min="14096" max="14096" width="13.140625" style="58" customWidth="1"/>
    <col min="14097" max="14336" width="9.140625" style="58"/>
    <col min="14337" max="14337" width="3.5703125" style="58" customWidth="1"/>
    <col min="14338" max="14338" width="27.140625" style="58" customWidth="1"/>
    <col min="14339" max="14339" width="3.5703125" style="58" customWidth="1"/>
    <col min="14340" max="14340" width="5.7109375" style="58" customWidth="1"/>
    <col min="14341" max="14341" width="10" style="58" customWidth="1"/>
    <col min="14342" max="14342" width="11.85546875" style="58" customWidth="1"/>
    <col min="14343" max="14343" width="10.85546875" style="58" customWidth="1"/>
    <col min="14344" max="14344" width="12.140625" style="58" customWidth="1"/>
    <col min="14345" max="14345" width="14" style="58" customWidth="1"/>
    <col min="14346" max="14346" width="9" style="58" customWidth="1"/>
    <col min="14347" max="14347" width="14.140625" style="58" customWidth="1"/>
    <col min="14348" max="14348" width="14" style="58" customWidth="1"/>
    <col min="14349" max="14349" width="12.42578125" style="58" customWidth="1"/>
    <col min="14350" max="14350" width="17" style="58" customWidth="1"/>
    <col min="14351" max="14351" width="12" style="58" customWidth="1"/>
    <col min="14352" max="14352" width="13.140625" style="58" customWidth="1"/>
    <col min="14353" max="14592" width="9.140625" style="58"/>
    <col min="14593" max="14593" width="3.5703125" style="58" customWidth="1"/>
    <col min="14594" max="14594" width="27.140625" style="58" customWidth="1"/>
    <col min="14595" max="14595" width="3.5703125" style="58" customWidth="1"/>
    <col min="14596" max="14596" width="5.7109375" style="58" customWidth="1"/>
    <col min="14597" max="14597" width="10" style="58" customWidth="1"/>
    <col min="14598" max="14598" width="11.85546875" style="58" customWidth="1"/>
    <col min="14599" max="14599" width="10.85546875" style="58" customWidth="1"/>
    <col min="14600" max="14600" width="12.140625" style="58" customWidth="1"/>
    <col min="14601" max="14601" width="14" style="58" customWidth="1"/>
    <col min="14602" max="14602" width="9" style="58" customWidth="1"/>
    <col min="14603" max="14603" width="14.140625" style="58" customWidth="1"/>
    <col min="14604" max="14604" width="14" style="58" customWidth="1"/>
    <col min="14605" max="14605" width="12.42578125" style="58" customWidth="1"/>
    <col min="14606" max="14606" width="17" style="58" customWidth="1"/>
    <col min="14607" max="14607" width="12" style="58" customWidth="1"/>
    <col min="14608" max="14608" width="13.140625" style="58" customWidth="1"/>
    <col min="14609" max="14848" width="9.140625" style="58"/>
    <col min="14849" max="14849" width="3.5703125" style="58" customWidth="1"/>
    <col min="14850" max="14850" width="27.140625" style="58" customWidth="1"/>
    <col min="14851" max="14851" width="3.5703125" style="58" customWidth="1"/>
    <col min="14852" max="14852" width="5.7109375" style="58" customWidth="1"/>
    <col min="14853" max="14853" width="10" style="58" customWidth="1"/>
    <col min="14854" max="14854" width="11.85546875" style="58" customWidth="1"/>
    <col min="14855" max="14855" width="10.85546875" style="58" customWidth="1"/>
    <col min="14856" max="14856" width="12.140625" style="58" customWidth="1"/>
    <col min="14857" max="14857" width="14" style="58" customWidth="1"/>
    <col min="14858" max="14858" width="9" style="58" customWidth="1"/>
    <col min="14859" max="14859" width="14.140625" style="58" customWidth="1"/>
    <col min="14860" max="14860" width="14" style="58" customWidth="1"/>
    <col min="14861" max="14861" width="12.42578125" style="58" customWidth="1"/>
    <col min="14862" max="14862" width="17" style="58" customWidth="1"/>
    <col min="14863" max="14863" width="12" style="58" customWidth="1"/>
    <col min="14864" max="14864" width="13.140625" style="58" customWidth="1"/>
    <col min="14865" max="15104" width="9.140625" style="58"/>
    <col min="15105" max="15105" width="3.5703125" style="58" customWidth="1"/>
    <col min="15106" max="15106" width="27.140625" style="58" customWidth="1"/>
    <col min="15107" max="15107" width="3.5703125" style="58" customWidth="1"/>
    <col min="15108" max="15108" width="5.7109375" style="58" customWidth="1"/>
    <col min="15109" max="15109" width="10" style="58" customWidth="1"/>
    <col min="15110" max="15110" width="11.85546875" style="58" customWidth="1"/>
    <col min="15111" max="15111" width="10.85546875" style="58" customWidth="1"/>
    <col min="15112" max="15112" width="12.140625" style="58" customWidth="1"/>
    <col min="15113" max="15113" width="14" style="58" customWidth="1"/>
    <col min="15114" max="15114" width="9" style="58" customWidth="1"/>
    <col min="15115" max="15115" width="14.140625" style="58" customWidth="1"/>
    <col min="15116" max="15116" width="14" style="58" customWidth="1"/>
    <col min="15117" max="15117" width="12.42578125" style="58" customWidth="1"/>
    <col min="15118" max="15118" width="17" style="58" customWidth="1"/>
    <col min="15119" max="15119" width="12" style="58" customWidth="1"/>
    <col min="15120" max="15120" width="13.140625" style="58" customWidth="1"/>
    <col min="15121" max="15360" width="9.140625" style="58"/>
    <col min="15361" max="15361" width="3.5703125" style="58" customWidth="1"/>
    <col min="15362" max="15362" width="27.140625" style="58" customWidth="1"/>
    <col min="15363" max="15363" width="3.5703125" style="58" customWidth="1"/>
    <col min="15364" max="15364" width="5.7109375" style="58" customWidth="1"/>
    <col min="15365" max="15365" width="10" style="58" customWidth="1"/>
    <col min="15366" max="15366" width="11.85546875" style="58" customWidth="1"/>
    <col min="15367" max="15367" width="10.85546875" style="58" customWidth="1"/>
    <col min="15368" max="15368" width="12.140625" style="58" customWidth="1"/>
    <col min="15369" max="15369" width="14" style="58" customWidth="1"/>
    <col min="15370" max="15370" width="9" style="58" customWidth="1"/>
    <col min="15371" max="15371" width="14.140625" style="58" customWidth="1"/>
    <col min="15372" max="15372" width="14" style="58" customWidth="1"/>
    <col min="15373" max="15373" width="12.42578125" style="58" customWidth="1"/>
    <col min="15374" max="15374" width="17" style="58" customWidth="1"/>
    <col min="15375" max="15375" width="12" style="58" customWidth="1"/>
    <col min="15376" max="15376" width="13.140625" style="58" customWidth="1"/>
    <col min="15377" max="15616" width="9.140625" style="58"/>
    <col min="15617" max="15617" width="3.5703125" style="58" customWidth="1"/>
    <col min="15618" max="15618" width="27.140625" style="58" customWidth="1"/>
    <col min="15619" max="15619" width="3.5703125" style="58" customWidth="1"/>
    <col min="15620" max="15620" width="5.7109375" style="58" customWidth="1"/>
    <col min="15621" max="15621" width="10" style="58" customWidth="1"/>
    <col min="15622" max="15622" width="11.85546875" style="58" customWidth="1"/>
    <col min="15623" max="15623" width="10.85546875" style="58" customWidth="1"/>
    <col min="15624" max="15624" width="12.140625" style="58" customWidth="1"/>
    <col min="15625" max="15625" width="14" style="58" customWidth="1"/>
    <col min="15626" max="15626" width="9" style="58" customWidth="1"/>
    <col min="15627" max="15627" width="14.140625" style="58" customWidth="1"/>
    <col min="15628" max="15628" width="14" style="58" customWidth="1"/>
    <col min="15629" max="15629" width="12.42578125" style="58" customWidth="1"/>
    <col min="15630" max="15630" width="17" style="58" customWidth="1"/>
    <col min="15631" max="15631" width="12" style="58" customWidth="1"/>
    <col min="15632" max="15632" width="13.140625" style="58" customWidth="1"/>
    <col min="15633" max="15872" width="9.140625" style="58"/>
    <col min="15873" max="15873" width="3.5703125" style="58" customWidth="1"/>
    <col min="15874" max="15874" width="27.140625" style="58" customWidth="1"/>
    <col min="15875" max="15875" width="3.5703125" style="58" customWidth="1"/>
    <col min="15876" max="15876" width="5.7109375" style="58" customWidth="1"/>
    <col min="15877" max="15877" width="10" style="58" customWidth="1"/>
    <col min="15878" max="15878" width="11.85546875" style="58" customWidth="1"/>
    <col min="15879" max="15879" width="10.85546875" style="58" customWidth="1"/>
    <col min="15880" max="15880" width="12.140625" style="58" customWidth="1"/>
    <col min="15881" max="15881" width="14" style="58" customWidth="1"/>
    <col min="15882" max="15882" width="9" style="58" customWidth="1"/>
    <col min="15883" max="15883" width="14.140625" style="58" customWidth="1"/>
    <col min="15884" max="15884" width="14" style="58" customWidth="1"/>
    <col min="15885" max="15885" width="12.42578125" style="58" customWidth="1"/>
    <col min="15886" max="15886" width="17" style="58" customWidth="1"/>
    <col min="15887" max="15887" width="12" style="58" customWidth="1"/>
    <col min="15888" max="15888" width="13.140625" style="58" customWidth="1"/>
    <col min="15889" max="16128" width="9.140625" style="58"/>
    <col min="16129" max="16129" width="3.5703125" style="58" customWidth="1"/>
    <col min="16130" max="16130" width="27.140625" style="58" customWidth="1"/>
    <col min="16131" max="16131" width="3.5703125" style="58" customWidth="1"/>
    <col min="16132" max="16132" width="5.7109375" style="58" customWidth="1"/>
    <col min="16133" max="16133" width="10" style="58" customWidth="1"/>
    <col min="16134" max="16134" width="11.85546875" style="58" customWidth="1"/>
    <col min="16135" max="16135" width="10.85546875" style="58" customWidth="1"/>
    <col min="16136" max="16136" width="12.140625" style="58" customWidth="1"/>
    <col min="16137" max="16137" width="14" style="58" customWidth="1"/>
    <col min="16138" max="16138" width="9" style="58" customWidth="1"/>
    <col min="16139" max="16139" width="14.140625" style="58" customWidth="1"/>
    <col min="16140" max="16140" width="14" style="58" customWidth="1"/>
    <col min="16141" max="16141" width="12.42578125" style="58" customWidth="1"/>
    <col min="16142" max="16142" width="17" style="58" customWidth="1"/>
    <col min="16143" max="16143" width="12" style="58" customWidth="1"/>
    <col min="16144" max="16144" width="13.140625" style="58" customWidth="1"/>
    <col min="16145" max="16384" width="9.140625" style="58"/>
  </cols>
  <sheetData>
    <row r="1" spans="1:16 16145:16384" s="64" customFormat="1" ht="19.5" customHeight="1" x14ac:dyDescent="0.25">
      <c r="A1" s="59"/>
      <c r="B1" s="60"/>
      <c r="C1" s="60"/>
      <c r="D1" s="322" t="s">
        <v>31</v>
      </c>
      <c r="E1" s="322"/>
      <c r="F1" s="322"/>
      <c r="G1" s="322"/>
      <c r="H1" s="322"/>
      <c r="I1" s="322"/>
      <c r="J1" s="322"/>
      <c r="K1" s="322"/>
      <c r="L1" s="323" t="s">
        <v>32</v>
      </c>
      <c r="M1" s="323"/>
      <c r="N1" s="61"/>
      <c r="O1" s="62"/>
      <c r="P1" s="63"/>
    </row>
    <row r="2" spans="1:16 16145:16384" s="64" customFormat="1" ht="19.5" customHeight="1" x14ac:dyDescent="0.25">
      <c r="A2" s="59"/>
      <c r="B2" s="60"/>
      <c r="C2" s="60"/>
      <c r="D2" s="322"/>
      <c r="E2" s="322"/>
      <c r="F2" s="322"/>
      <c r="G2" s="322"/>
      <c r="H2" s="322"/>
      <c r="I2" s="322"/>
      <c r="J2" s="322"/>
      <c r="K2" s="322"/>
      <c r="L2" s="324" t="s">
        <v>33</v>
      </c>
      <c r="M2" s="324"/>
      <c r="N2" s="61"/>
      <c r="O2" s="62"/>
      <c r="P2" s="63"/>
    </row>
    <row r="3" spans="1:16 16145:16384" s="64" customFormat="1" ht="19.5" customHeight="1" x14ac:dyDescent="0.25">
      <c r="A3" s="59"/>
      <c r="B3" s="60"/>
      <c r="C3" s="60"/>
      <c r="D3" s="65"/>
      <c r="E3" s="61"/>
      <c r="F3" s="61"/>
      <c r="G3" s="66"/>
      <c r="H3" s="61"/>
      <c r="I3" s="61"/>
      <c r="J3" s="65"/>
      <c r="K3" s="61"/>
      <c r="L3" s="67"/>
      <c r="M3" s="61"/>
      <c r="N3" s="61"/>
      <c r="O3" s="62"/>
      <c r="P3" s="68"/>
    </row>
    <row r="4" spans="1:16 16145:16384" s="64" customFormat="1" ht="19.5" customHeight="1" x14ac:dyDescent="0.25">
      <c r="A4" s="59"/>
      <c r="B4" s="69" t="s">
        <v>34</v>
      </c>
      <c r="C4" s="60"/>
      <c r="D4" s="325" t="s">
        <v>35</v>
      </c>
      <c r="E4" s="325"/>
      <c r="F4" s="325"/>
      <c r="G4" s="325"/>
      <c r="H4" s="325"/>
      <c r="I4" s="325"/>
      <c r="J4" s="325"/>
      <c r="K4" s="325"/>
      <c r="L4" s="67"/>
      <c r="M4" s="326" t="s">
        <v>36</v>
      </c>
      <c r="N4" s="326"/>
      <c r="O4" s="70"/>
      <c r="P4" s="71"/>
    </row>
    <row r="5" spans="1:16 16145:16384" s="64" customFormat="1" ht="19.5" customHeight="1" x14ac:dyDescent="0.25">
      <c r="A5" s="59"/>
      <c r="B5" s="60"/>
      <c r="C5" s="60"/>
      <c r="D5" s="65"/>
      <c r="E5" s="61"/>
      <c r="F5" s="61"/>
      <c r="G5" s="66"/>
      <c r="H5" s="61"/>
      <c r="I5" s="61"/>
      <c r="J5" s="65"/>
      <c r="K5" s="61"/>
      <c r="L5" s="67"/>
      <c r="M5" s="61"/>
      <c r="N5" s="61"/>
      <c r="O5" s="62"/>
      <c r="P5" s="68"/>
    </row>
    <row r="6" spans="1:16 16145:16384" s="64" customFormat="1" ht="16.5" customHeight="1" x14ac:dyDescent="0.25">
      <c r="A6" s="59"/>
      <c r="B6" s="69" t="s">
        <v>37</v>
      </c>
      <c r="C6" s="60"/>
      <c r="D6" s="318" t="s">
        <v>38</v>
      </c>
      <c r="E6" s="318"/>
      <c r="F6" s="318"/>
      <c r="G6" s="318"/>
      <c r="H6" s="318"/>
      <c r="I6" s="66" t="s">
        <v>39</v>
      </c>
      <c r="J6" s="318" t="s">
        <v>40</v>
      </c>
      <c r="K6" s="318"/>
      <c r="L6" s="67"/>
      <c r="M6" s="66" t="s">
        <v>41</v>
      </c>
      <c r="N6" s="319" t="s">
        <v>42</v>
      </c>
      <c r="O6" s="319"/>
      <c r="P6" s="63"/>
    </row>
    <row r="7" spans="1:16 16145:16384" s="64" customFormat="1" ht="16.5" customHeight="1" x14ac:dyDescent="0.25">
      <c r="A7" s="59"/>
      <c r="B7" s="60"/>
      <c r="C7" s="60"/>
      <c r="D7" s="65"/>
      <c r="E7" s="61"/>
      <c r="F7" s="61"/>
      <c r="G7" s="66"/>
      <c r="H7" s="61"/>
      <c r="I7" s="61"/>
      <c r="J7" s="65"/>
      <c r="K7" s="61"/>
      <c r="L7" s="67"/>
      <c r="M7" s="72"/>
      <c r="N7" s="61"/>
      <c r="O7" s="62"/>
      <c r="P7" s="68"/>
    </row>
    <row r="8" spans="1:16 16145:16384" s="64" customFormat="1" ht="16.5" customHeight="1" x14ac:dyDescent="0.25">
      <c r="A8" s="59"/>
      <c r="B8" s="69" t="s">
        <v>43</v>
      </c>
      <c r="C8" s="60"/>
      <c r="D8" s="318" t="s">
        <v>44</v>
      </c>
      <c r="E8" s="318"/>
      <c r="F8" s="318"/>
      <c r="G8" s="318"/>
      <c r="H8" s="318"/>
      <c r="I8" s="318"/>
      <c r="J8" s="318"/>
      <c r="K8" s="318"/>
      <c r="L8" s="318"/>
      <c r="M8" s="61"/>
      <c r="N8" s="61"/>
      <c r="O8" s="62"/>
      <c r="P8" s="68"/>
    </row>
    <row r="9" spans="1:16 16145:16384" s="64" customFormat="1" ht="19.5" customHeight="1" x14ac:dyDescent="0.25">
      <c r="A9" s="59"/>
      <c r="B9" s="60"/>
      <c r="C9" s="60"/>
      <c r="D9" s="59"/>
      <c r="E9" s="68"/>
      <c r="F9" s="68"/>
      <c r="G9" s="73"/>
      <c r="H9" s="68"/>
      <c r="I9" s="68"/>
      <c r="J9" s="59"/>
      <c r="K9" s="68"/>
      <c r="L9" s="74"/>
      <c r="M9" s="68"/>
      <c r="N9" s="68"/>
      <c r="O9" s="75"/>
      <c r="P9" s="68"/>
    </row>
    <row r="10" spans="1:16 16145:16384" s="76" customFormat="1" ht="13.5" customHeight="1" x14ac:dyDescent="0.3"/>
    <row r="11" spans="1:16 16145:16384" s="64" customFormat="1" ht="13.5" customHeight="1" x14ac:dyDescent="0.3">
      <c r="A11" s="59"/>
      <c r="B11" s="60"/>
      <c r="C11" s="60"/>
      <c r="D11" s="59"/>
      <c r="E11" s="68"/>
      <c r="F11" s="68"/>
      <c r="G11" s="320" t="s">
        <v>45</v>
      </c>
      <c r="H11" s="320"/>
      <c r="I11" s="68"/>
      <c r="J11" s="59"/>
      <c r="K11" s="77" t="s">
        <v>46</v>
      </c>
      <c r="L11" s="74"/>
      <c r="M11" s="321" t="s">
        <v>47</v>
      </c>
      <c r="N11" s="321"/>
      <c r="O11" s="321"/>
      <c r="P11" s="321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  <c r="XDN11" s="76"/>
      <c r="XDO11" s="76"/>
      <c r="XDP11" s="76"/>
      <c r="XDQ11" s="76"/>
      <c r="XDR11" s="76"/>
      <c r="XDS11" s="76"/>
      <c r="XDT11" s="76"/>
      <c r="XDU11" s="76"/>
      <c r="XDV11" s="76"/>
      <c r="XDW11" s="76"/>
      <c r="XDX11" s="76"/>
      <c r="XDY11" s="76"/>
      <c r="XDZ11" s="76"/>
      <c r="XEA11" s="76"/>
      <c r="XEB11" s="76"/>
      <c r="XEC11" s="76"/>
      <c r="XED11" s="76"/>
      <c r="XEE11" s="76"/>
      <c r="XEF11" s="76"/>
      <c r="XEG11" s="76"/>
      <c r="XEH11" s="76"/>
      <c r="XEI11" s="76"/>
      <c r="XEJ11" s="76"/>
      <c r="XEK11" s="76"/>
      <c r="XEL11" s="76"/>
      <c r="XEM11" s="76"/>
      <c r="XEN11" s="76"/>
      <c r="XEO11" s="76"/>
      <c r="XEP11" s="76"/>
      <c r="XEQ11" s="76"/>
      <c r="XER11" s="76"/>
      <c r="XES11" s="76"/>
      <c r="XET11" s="76"/>
      <c r="XEU11" s="76"/>
      <c r="XEV11" s="76"/>
      <c r="XEW11" s="76"/>
      <c r="XEX11" s="76"/>
      <c r="XEY11" s="76"/>
      <c r="XEZ11" s="76"/>
      <c r="XFA11" s="76"/>
      <c r="XFB11" s="76"/>
      <c r="XFC11" s="76"/>
      <c r="XFD11" s="76"/>
    </row>
    <row r="12" spans="1:16 16145:16384" s="64" customFormat="1" ht="22.5" customHeight="1" x14ac:dyDescent="0.3">
      <c r="A12" s="314" t="s">
        <v>48</v>
      </c>
      <c r="B12" s="315" t="s">
        <v>49</v>
      </c>
      <c r="C12" s="316" t="s">
        <v>50</v>
      </c>
      <c r="D12" s="79" t="s">
        <v>51</v>
      </c>
      <c r="E12" s="80" t="s">
        <v>52</v>
      </c>
      <c r="F12" s="80" t="s">
        <v>53</v>
      </c>
      <c r="G12" s="77" t="s">
        <v>54</v>
      </c>
      <c r="H12" s="77" t="s">
        <v>55</v>
      </c>
      <c r="I12" s="80" t="s">
        <v>56</v>
      </c>
      <c r="J12" s="78" t="s">
        <v>57</v>
      </c>
      <c r="K12" s="77" t="s">
        <v>58</v>
      </c>
      <c r="L12" s="80" t="s">
        <v>59</v>
      </c>
      <c r="M12" s="77" t="s">
        <v>60</v>
      </c>
      <c r="N12" s="77" t="s">
        <v>61</v>
      </c>
      <c r="O12" s="81" t="s">
        <v>62</v>
      </c>
      <c r="P12" s="77" t="s">
        <v>63</v>
      </c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  <c r="XDN12" s="76"/>
      <c r="XDO12" s="76"/>
      <c r="XDP12" s="76"/>
      <c r="XDQ12" s="76"/>
      <c r="XDR12" s="76"/>
      <c r="XDS12" s="76"/>
      <c r="XDT12" s="76"/>
      <c r="XDU12" s="76"/>
      <c r="XDV12" s="76"/>
      <c r="XDW12" s="76"/>
      <c r="XDX12" s="76"/>
      <c r="XDY12" s="76"/>
      <c r="XDZ12" s="76"/>
      <c r="XEA12" s="76"/>
      <c r="XEB12" s="76"/>
      <c r="XEC12" s="76"/>
      <c r="XED12" s="76"/>
      <c r="XEE12" s="76"/>
      <c r="XEF12" s="76"/>
      <c r="XEG12" s="76"/>
      <c r="XEH12" s="76"/>
      <c r="XEI12" s="76"/>
      <c r="XEJ12" s="76"/>
      <c r="XEK12" s="76"/>
      <c r="XEL12" s="76"/>
      <c r="XEM12" s="76"/>
      <c r="XEN12" s="76"/>
      <c r="XEO12" s="76"/>
      <c r="XEP12" s="76"/>
      <c r="XEQ12" s="76"/>
      <c r="XER12" s="76"/>
      <c r="XES12" s="76"/>
      <c r="XET12" s="76"/>
      <c r="XEU12" s="76"/>
      <c r="XEV12" s="76"/>
      <c r="XEW12" s="76"/>
      <c r="XEX12" s="76"/>
      <c r="XEY12" s="76"/>
      <c r="XEZ12" s="76"/>
      <c r="XFA12" s="76"/>
      <c r="XFB12" s="76"/>
      <c r="XFC12" s="76"/>
      <c r="XFD12" s="76"/>
    </row>
    <row r="13" spans="1:16 16145:16384" s="88" customFormat="1" ht="19.5" customHeight="1" x14ac:dyDescent="0.3">
      <c r="A13" s="314"/>
      <c r="B13" s="315"/>
      <c r="C13" s="316"/>
      <c r="D13" s="82" t="s">
        <v>64</v>
      </c>
      <c r="E13" s="83" t="s">
        <v>65</v>
      </c>
      <c r="F13" s="84" t="s">
        <v>66</v>
      </c>
      <c r="G13" s="85" t="s">
        <v>67</v>
      </c>
      <c r="H13" s="85" t="s">
        <v>68</v>
      </c>
      <c r="I13" s="85" t="s">
        <v>69</v>
      </c>
      <c r="J13" s="86" t="s">
        <v>70</v>
      </c>
      <c r="K13" s="85" t="s">
        <v>71</v>
      </c>
      <c r="L13" s="85" t="s">
        <v>72</v>
      </c>
      <c r="M13" s="85" t="s">
        <v>73</v>
      </c>
      <c r="N13" s="85" t="s">
        <v>74</v>
      </c>
      <c r="O13" s="87" t="s">
        <v>75</v>
      </c>
      <c r="P13" s="85" t="s">
        <v>76</v>
      </c>
      <c r="WVY13" s="76"/>
      <c r="WVZ13" s="76"/>
      <c r="WWA13" s="76"/>
      <c r="WWB13" s="76"/>
      <c r="WWC13" s="76"/>
      <c r="WWD13" s="76"/>
      <c r="WWE13" s="76"/>
      <c r="WWF13" s="76"/>
      <c r="WWG13" s="76"/>
      <c r="WWH13" s="76"/>
      <c r="WWI13" s="76"/>
      <c r="WWJ13" s="76"/>
      <c r="WWK13" s="76"/>
      <c r="WWL13" s="76"/>
      <c r="WWM13" s="76"/>
      <c r="WWN13" s="76"/>
      <c r="WWO13" s="76"/>
      <c r="WWP13" s="76"/>
      <c r="WWQ13" s="76"/>
      <c r="WWR13" s="76"/>
      <c r="WWS13" s="76"/>
      <c r="WWT13" s="76"/>
      <c r="WWU13" s="76"/>
      <c r="WWV13" s="76"/>
      <c r="WWW13" s="76"/>
      <c r="WWX13" s="76"/>
      <c r="WWY13" s="76"/>
      <c r="WWZ13" s="76"/>
      <c r="WXA13" s="76"/>
      <c r="WXB13" s="76"/>
      <c r="WXC13" s="76"/>
      <c r="WXD13" s="76"/>
      <c r="WXE13" s="76"/>
      <c r="WXF13" s="76"/>
      <c r="WXG13" s="76"/>
      <c r="WXH13" s="76"/>
      <c r="WXI13" s="76"/>
      <c r="WXJ13" s="76"/>
      <c r="WXK13" s="76"/>
      <c r="WXL13" s="76"/>
      <c r="WXM13" s="76"/>
      <c r="WXN13" s="76"/>
      <c r="WXO13" s="76"/>
      <c r="WXP13" s="76"/>
      <c r="WXQ13" s="76"/>
      <c r="WXR13" s="76"/>
      <c r="WXS13" s="76"/>
      <c r="WXT13" s="76"/>
      <c r="WXU13" s="76"/>
      <c r="WXV13" s="76"/>
      <c r="WXW13" s="76"/>
      <c r="WXX13" s="76"/>
      <c r="WXY13" s="76"/>
      <c r="WXZ13" s="76"/>
      <c r="WYA13" s="76"/>
      <c r="WYB13" s="76"/>
      <c r="WYC13" s="76"/>
      <c r="WYD13" s="76"/>
      <c r="WYE13" s="76"/>
      <c r="WYF13" s="76"/>
      <c r="WYG13" s="76"/>
      <c r="WYH13" s="76"/>
      <c r="WYI13" s="76"/>
      <c r="WYJ13" s="76"/>
      <c r="WYK13" s="76"/>
      <c r="WYL13" s="76"/>
      <c r="WYM13" s="76"/>
      <c r="WYN13" s="76"/>
      <c r="WYO13" s="76"/>
      <c r="WYP13" s="76"/>
      <c r="WYQ13" s="76"/>
      <c r="WYR13" s="76"/>
      <c r="WYS13" s="76"/>
      <c r="WYT13" s="76"/>
      <c r="WYU13" s="76"/>
      <c r="WYV13" s="76"/>
      <c r="WYW13" s="76"/>
      <c r="WYX13" s="76"/>
      <c r="WYY13" s="76"/>
      <c r="WYZ13" s="76"/>
      <c r="WZA13" s="76"/>
      <c r="WZB13" s="76"/>
      <c r="WZC13" s="76"/>
      <c r="WZD13" s="76"/>
      <c r="WZE13" s="76"/>
      <c r="WZF13" s="76"/>
      <c r="WZG13" s="76"/>
      <c r="WZH13" s="76"/>
      <c r="WZI13" s="76"/>
      <c r="WZJ13" s="76"/>
      <c r="WZK13" s="76"/>
      <c r="WZL13" s="76"/>
      <c r="WZM13" s="76"/>
      <c r="WZN13" s="76"/>
      <c r="WZO13" s="76"/>
      <c r="WZP13" s="76"/>
      <c r="WZQ13" s="76"/>
      <c r="WZR13" s="76"/>
      <c r="WZS13" s="76"/>
      <c r="WZT13" s="76"/>
      <c r="WZU13" s="76"/>
      <c r="WZV13" s="76"/>
      <c r="WZW13" s="76"/>
      <c r="WZX13" s="76"/>
      <c r="WZY13" s="76"/>
      <c r="WZZ13" s="76"/>
      <c r="XAA13" s="76"/>
      <c r="XAB13" s="76"/>
      <c r="XAC13" s="76"/>
      <c r="XAD13" s="76"/>
      <c r="XAE13" s="76"/>
      <c r="XAF13" s="76"/>
      <c r="XAG13" s="76"/>
      <c r="XAH13" s="76"/>
      <c r="XAI13" s="76"/>
      <c r="XAJ13" s="76"/>
      <c r="XAK13" s="76"/>
      <c r="XAL13" s="76"/>
      <c r="XAM13" s="76"/>
      <c r="XAN13" s="76"/>
      <c r="XAO13" s="76"/>
      <c r="XAP13" s="76"/>
      <c r="XAQ13" s="76"/>
      <c r="XAR13" s="76"/>
      <c r="XAS13" s="76"/>
      <c r="XAT13" s="76"/>
      <c r="XAU13" s="76"/>
      <c r="XAV13" s="76"/>
      <c r="XAW13" s="76"/>
      <c r="XAX13" s="76"/>
      <c r="XAY13" s="76"/>
      <c r="XAZ13" s="76"/>
      <c r="XBA13" s="76"/>
      <c r="XBB13" s="76"/>
      <c r="XBC13" s="76"/>
      <c r="XBD13" s="76"/>
      <c r="XBE13" s="76"/>
      <c r="XBF13" s="76"/>
      <c r="XBG13" s="76"/>
      <c r="XBH13" s="76"/>
      <c r="XBI13" s="76"/>
      <c r="XBJ13" s="76"/>
      <c r="XBK13" s="76"/>
      <c r="XBL13" s="76"/>
      <c r="XBM13" s="76"/>
      <c r="XBN13" s="76"/>
      <c r="XBO13" s="76"/>
      <c r="XBP13" s="76"/>
      <c r="XBQ13" s="76"/>
      <c r="XBR13" s="76"/>
      <c r="XBS13" s="76"/>
      <c r="XBT13" s="76"/>
      <c r="XBU13" s="76"/>
      <c r="XBV13" s="76"/>
      <c r="XBW13" s="76"/>
      <c r="XBX13" s="76"/>
      <c r="XBY13" s="76"/>
      <c r="XBZ13" s="76"/>
      <c r="XCA13" s="76"/>
      <c r="XCB13" s="76"/>
      <c r="XCC13" s="76"/>
      <c r="XCD13" s="76"/>
      <c r="XCE13" s="76"/>
      <c r="XCF13" s="76"/>
      <c r="XCG13" s="76"/>
      <c r="XCH13" s="76"/>
      <c r="XCI13" s="76"/>
      <c r="XCJ13" s="76"/>
      <c r="XCK13" s="76"/>
      <c r="XCL13" s="76"/>
      <c r="XCM13" s="76"/>
      <c r="XCN13" s="76"/>
      <c r="XCO13" s="76"/>
      <c r="XCP13" s="76"/>
      <c r="XCQ13" s="76"/>
      <c r="XCR13" s="76"/>
      <c r="XCS13" s="76"/>
      <c r="XCT13" s="76"/>
      <c r="XCU13" s="76"/>
      <c r="XCV13" s="76"/>
      <c r="XCW13" s="76"/>
      <c r="XCX13" s="76"/>
      <c r="XCY13" s="76"/>
      <c r="XCZ13" s="76"/>
      <c r="XDA13" s="76"/>
      <c r="XDB13" s="76"/>
      <c r="XDC13" s="76"/>
      <c r="XDD13" s="76"/>
      <c r="XDE13" s="76"/>
      <c r="XDF13" s="76"/>
      <c r="XDG13" s="76"/>
      <c r="XDH13" s="76"/>
      <c r="XDI13" s="76"/>
      <c r="XDJ13" s="76"/>
      <c r="XDK13" s="76"/>
      <c r="XDL13" s="76"/>
      <c r="XDM13" s="76"/>
      <c r="XDN13" s="76"/>
      <c r="XDO13" s="76"/>
      <c r="XDP13" s="76"/>
      <c r="XDQ13" s="76"/>
      <c r="XDR13" s="76"/>
      <c r="XDS13" s="76"/>
      <c r="XDT13" s="76"/>
      <c r="XDU13" s="76"/>
      <c r="XDV13" s="76"/>
      <c r="XDW13" s="76"/>
      <c r="XDX13" s="76"/>
      <c r="XDY13" s="76"/>
      <c r="XDZ13" s="76"/>
      <c r="XEA13" s="76"/>
      <c r="XEB13" s="76"/>
      <c r="XEC13" s="76"/>
      <c r="XED13" s="76"/>
      <c r="XEE13" s="76"/>
      <c r="XEF13" s="76"/>
      <c r="XEG13" s="76"/>
      <c r="XEH13" s="76"/>
      <c r="XEI13" s="76"/>
      <c r="XEJ13" s="76"/>
      <c r="XEK13" s="76"/>
      <c r="XEL13" s="76"/>
      <c r="XEM13" s="76"/>
      <c r="XEN13" s="76"/>
      <c r="XEO13" s="76"/>
      <c r="XEP13" s="76"/>
      <c r="XEQ13" s="76"/>
      <c r="XER13" s="76"/>
      <c r="XES13" s="76"/>
      <c r="XET13" s="76"/>
      <c r="XEU13" s="76"/>
      <c r="XEV13" s="76"/>
      <c r="XEW13" s="76"/>
      <c r="XEX13" s="76"/>
      <c r="XEY13" s="76"/>
      <c r="XEZ13" s="76"/>
      <c r="XFA13" s="76"/>
      <c r="XFB13" s="76"/>
      <c r="XFC13" s="76"/>
      <c r="XFD13" s="76"/>
    </row>
    <row r="14" spans="1:16 16145:16384" s="64" customFormat="1" ht="19.5" customHeight="1" x14ac:dyDescent="0.3">
      <c r="A14" s="89">
        <v>1</v>
      </c>
      <c r="B14" s="90" t="s">
        <v>77</v>
      </c>
      <c r="C14" s="91" t="s">
        <v>78</v>
      </c>
      <c r="D14" s="92">
        <v>40</v>
      </c>
      <c r="E14" s="93">
        <v>17.5</v>
      </c>
      <c r="F14" s="94">
        <f t="shared" ref="F14:F23" si="0">IF((D14*E14),(D14*E14),"  --")</f>
        <v>700</v>
      </c>
      <c r="G14" s="95">
        <f t="shared" ref="G14:G23" si="1">IF((F14)="  --","  --",ROUND(F14*8.8/100,2))</f>
        <v>61.6</v>
      </c>
      <c r="H14" s="95">
        <f t="shared" ref="H14:H23" si="2">IF((F14)="  --","  --",ROUND(F14*0.35/100,2))</f>
        <v>2.4500000000000002</v>
      </c>
      <c r="I14" s="95">
        <f t="shared" ref="I14:I23" si="3">IF((F14)="  --","  --",(F14-G14-H14))</f>
        <v>635.94999999999993</v>
      </c>
      <c r="J14" s="96">
        <v>0.35</v>
      </c>
      <c r="K14" s="95">
        <f t="shared" ref="K14:K23" si="4">IF((I14)="  --","  --",ROUND(I14*J14,2))</f>
        <v>222.58</v>
      </c>
      <c r="L14" s="97">
        <f t="shared" ref="L14:L23" si="5">IF((I14)="  --","  --",ROUND(I14-K14,2))</f>
        <v>413.37</v>
      </c>
      <c r="M14" s="95">
        <f t="shared" ref="M14:M23" si="6">IF((F14)="  --","  --",ROUND(F14*8.5/100,2))</f>
        <v>59.5</v>
      </c>
      <c r="N14" s="95">
        <f t="shared" ref="N14:N23" si="7">IF((F14)="  --","  --",ROUND(F14*24.2/100,2))</f>
        <v>169.4</v>
      </c>
      <c r="O14" s="98"/>
      <c r="P14" s="95">
        <f>IF((F14)="  --","  --",ROUND(F14*O14,2))</f>
        <v>0</v>
      </c>
      <c r="WVY14" s="76"/>
      <c r="WVZ14" s="76"/>
      <c r="WWA14" s="76"/>
      <c r="WWB14" s="76"/>
      <c r="WWC14" s="76"/>
      <c r="WWD14" s="76"/>
      <c r="WWE14" s="76"/>
      <c r="WWF14" s="76"/>
      <c r="WWG14" s="76"/>
      <c r="WWH14" s="76"/>
      <c r="WWI14" s="76"/>
      <c r="WWJ14" s="76"/>
      <c r="WWK14" s="76"/>
      <c r="WWL14" s="76"/>
      <c r="WWM14" s="76"/>
      <c r="WWN14" s="76"/>
      <c r="WWO14" s="76"/>
      <c r="WWP14" s="76"/>
      <c r="WWQ14" s="76"/>
      <c r="WWR14" s="76"/>
      <c r="WWS14" s="76"/>
      <c r="WWT14" s="76"/>
      <c r="WWU14" s="76"/>
      <c r="WWV14" s="76"/>
      <c r="WWW14" s="76"/>
      <c r="WWX14" s="76"/>
      <c r="WWY14" s="76"/>
      <c r="WWZ14" s="76"/>
      <c r="WXA14" s="76"/>
      <c r="WXB14" s="76"/>
      <c r="WXC14" s="76"/>
      <c r="WXD14" s="76"/>
      <c r="WXE14" s="76"/>
      <c r="WXF14" s="76"/>
      <c r="WXG14" s="76"/>
      <c r="WXH14" s="76"/>
      <c r="WXI14" s="76"/>
      <c r="WXJ14" s="76"/>
      <c r="WXK14" s="76"/>
      <c r="WXL14" s="76"/>
      <c r="WXM14" s="76"/>
      <c r="WXN14" s="76"/>
      <c r="WXO14" s="76"/>
      <c r="WXP14" s="76"/>
      <c r="WXQ14" s="76"/>
      <c r="WXR14" s="76"/>
      <c r="WXS14" s="76"/>
      <c r="WXT14" s="76"/>
      <c r="WXU14" s="76"/>
      <c r="WXV14" s="76"/>
      <c r="WXW14" s="76"/>
      <c r="WXX14" s="76"/>
      <c r="WXY14" s="76"/>
      <c r="WXZ14" s="76"/>
      <c r="WYA14" s="76"/>
      <c r="WYB14" s="76"/>
      <c r="WYC14" s="76"/>
      <c r="WYD14" s="76"/>
      <c r="WYE14" s="76"/>
      <c r="WYF14" s="76"/>
      <c r="WYG14" s="76"/>
      <c r="WYH14" s="76"/>
      <c r="WYI14" s="76"/>
      <c r="WYJ14" s="76"/>
      <c r="WYK14" s="76"/>
      <c r="WYL14" s="76"/>
      <c r="WYM14" s="76"/>
      <c r="WYN14" s="76"/>
      <c r="WYO14" s="76"/>
      <c r="WYP14" s="76"/>
      <c r="WYQ14" s="76"/>
      <c r="WYR14" s="76"/>
      <c r="WYS14" s="76"/>
      <c r="WYT14" s="76"/>
      <c r="WYU14" s="76"/>
      <c r="WYV14" s="76"/>
      <c r="WYW14" s="76"/>
      <c r="WYX14" s="76"/>
      <c r="WYY14" s="76"/>
      <c r="WYZ14" s="76"/>
      <c r="WZA14" s="76"/>
      <c r="WZB14" s="76"/>
      <c r="WZC14" s="76"/>
      <c r="WZD14" s="76"/>
      <c r="WZE14" s="76"/>
      <c r="WZF14" s="76"/>
      <c r="WZG14" s="76"/>
      <c r="WZH14" s="76"/>
      <c r="WZI14" s="76"/>
      <c r="WZJ14" s="76"/>
      <c r="WZK14" s="76"/>
      <c r="WZL14" s="76"/>
      <c r="WZM14" s="76"/>
      <c r="WZN14" s="76"/>
      <c r="WZO14" s="76"/>
      <c r="WZP14" s="76"/>
      <c r="WZQ14" s="76"/>
      <c r="WZR14" s="76"/>
      <c r="WZS14" s="76"/>
      <c r="WZT14" s="76"/>
      <c r="WZU14" s="76"/>
      <c r="WZV14" s="76"/>
      <c r="WZW14" s="76"/>
      <c r="WZX14" s="76"/>
      <c r="WZY14" s="76"/>
      <c r="WZZ14" s="76"/>
      <c r="XAA14" s="76"/>
      <c r="XAB14" s="76"/>
      <c r="XAC14" s="76"/>
      <c r="XAD14" s="76"/>
      <c r="XAE14" s="76"/>
      <c r="XAF14" s="76"/>
      <c r="XAG14" s="76"/>
      <c r="XAH14" s="76"/>
      <c r="XAI14" s="76"/>
      <c r="XAJ14" s="76"/>
      <c r="XAK14" s="76"/>
      <c r="XAL14" s="76"/>
      <c r="XAM14" s="76"/>
      <c r="XAN14" s="76"/>
      <c r="XAO14" s="76"/>
      <c r="XAP14" s="76"/>
      <c r="XAQ14" s="76"/>
      <c r="XAR14" s="76"/>
      <c r="XAS14" s="76"/>
      <c r="XAT14" s="76"/>
      <c r="XAU14" s="76"/>
      <c r="XAV14" s="76"/>
      <c r="XAW14" s="76"/>
      <c r="XAX14" s="76"/>
      <c r="XAY14" s="76"/>
      <c r="XAZ14" s="76"/>
      <c r="XBA14" s="76"/>
      <c r="XBB14" s="76"/>
      <c r="XBC14" s="76"/>
      <c r="XBD14" s="76"/>
      <c r="XBE14" s="76"/>
      <c r="XBF14" s="76"/>
      <c r="XBG14" s="76"/>
      <c r="XBH14" s="76"/>
      <c r="XBI14" s="76"/>
      <c r="XBJ14" s="76"/>
      <c r="XBK14" s="76"/>
      <c r="XBL14" s="76"/>
      <c r="XBM14" s="76"/>
      <c r="XBN14" s="76"/>
      <c r="XBO14" s="76"/>
      <c r="XBP14" s="76"/>
      <c r="XBQ14" s="76"/>
      <c r="XBR14" s="76"/>
      <c r="XBS14" s="76"/>
      <c r="XBT14" s="76"/>
      <c r="XBU14" s="76"/>
      <c r="XBV14" s="76"/>
      <c r="XBW14" s="76"/>
      <c r="XBX14" s="76"/>
      <c r="XBY14" s="76"/>
      <c r="XBZ14" s="76"/>
      <c r="XCA14" s="76"/>
      <c r="XCB14" s="76"/>
      <c r="XCC14" s="76"/>
      <c r="XCD14" s="76"/>
      <c r="XCE14" s="76"/>
      <c r="XCF14" s="76"/>
      <c r="XCG14" s="76"/>
      <c r="XCH14" s="76"/>
      <c r="XCI14" s="76"/>
      <c r="XCJ14" s="76"/>
      <c r="XCK14" s="76"/>
      <c r="XCL14" s="76"/>
      <c r="XCM14" s="76"/>
      <c r="XCN14" s="76"/>
      <c r="XCO14" s="76"/>
      <c r="XCP14" s="76"/>
      <c r="XCQ14" s="76"/>
      <c r="XCR14" s="76"/>
      <c r="XCS14" s="76"/>
      <c r="XCT14" s="76"/>
      <c r="XCU14" s="76"/>
      <c r="XCV14" s="76"/>
      <c r="XCW14" s="76"/>
      <c r="XCX14" s="76"/>
      <c r="XCY14" s="76"/>
      <c r="XCZ14" s="76"/>
      <c r="XDA14" s="76"/>
      <c r="XDB14" s="76"/>
      <c r="XDC14" s="76"/>
      <c r="XDD14" s="76"/>
      <c r="XDE14" s="76"/>
      <c r="XDF14" s="76"/>
      <c r="XDG14" s="76"/>
      <c r="XDH14" s="76"/>
      <c r="XDI14" s="76"/>
      <c r="XDJ14" s="76"/>
      <c r="XDK14" s="76"/>
      <c r="XDL14" s="76"/>
      <c r="XDM14" s="76"/>
      <c r="XDN14" s="76"/>
      <c r="XDO14" s="76"/>
      <c r="XDP14" s="76"/>
      <c r="XDQ14" s="76"/>
      <c r="XDR14" s="76"/>
      <c r="XDS14" s="76"/>
      <c r="XDT14" s="76"/>
      <c r="XDU14" s="76"/>
      <c r="XDV14" s="76"/>
      <c r="XDW14" s="76"/>
      <c r="XDX14" s="76"/>
      <c r="XDY14" s="76"/>
      <c r="XDZ14" s="76"/>
      <c r="XEA14" s="76"/>
      <c r="XEB14" s="76"/>
      <c r="XEC14" s="76"/>
      <c r="XED14" s="76"/>
      <c r="XEE14" s="76"/>
      <c r="XEF14" s="76"/>
      <c r="XEG14" s="76"/>
      <c r="XEH14" s="76"/>
      <c r="XEI14" s="76"/>
      <c r="XEJ14" s="76"/>
      <c r="XEK14" s="76"/>
      <c r="XEL14" s="76"/>
      <c r="XEM14" s="76"/>
      <c r="XEN14" s="76"/>
      <c r="XEO14" s="76"/>
      <c r="XEP14" s="76"/>
      <c r="XEQ14" s="76"/>
      <c r="XER14" s="76"/>
      <c r="XES14" s="76"/>
      <c r="XET14" s="76"/>
      <c r="XEU14" s="76"/>
      <c r="XEV14" s="76"/>
      <c r="XEW14" s="76"/>
      <c r="XEX14" s="76"/>
      <c r="XEY14" s="76"/>
      <c r="XEZ14" s="76"/>
      <c r="XFA14" s="76"/>
      <c r="XFB14" s="76"/>
      <c r="XFC14" s="76"/>
      <c r="XFD14" s="76"/>
    </row>
    <row r="15" spans="1:16 16145:16384" s="64" customFormat="1" ht="19.5" customHeight="1" x14ac:dyDescent="0.3">
      <c r="A15" s="99">
        <f t="shared" ref="A15:A23" si="8">A14+1</f>
        <v>2</v>
      </c>
      <c r="B15" s="100" t="s">
        <v>79</v>
      </c>
      <c r="C15" s="101" t="s">
        <v>80</v>
      </c>
      <c r="D15" s="102">
        <v>40</v>
      </c>
      <c r="E15" s="103">
        <v>17.5</v>
      </c>
      <c r="F15" s="104">
        <f t="shared" si="0"/>
        <v>700</v>
      </c>
      <c r="G15" s="105">
        <f t="shared" si="1"/>
        <v>61.6</v>
      </c>
      <c r="H15" s="105">
        <f t="shared" si="2"/>
        <v>2.4500000000000002</v>
      </c>
      <c r="I15" s="105">
        <f t="shared" si="3"/>
        <v>635.94999999999993</v>
      </c>
      <c r="J15" s="106">
        <v>0.25</v>
      </c>
      <c r="K15" s="105">
        <f t="shared" si="4"/>
        <v>158.99</v>
      </c>
      <c r="L15" s="107">
        <f t="shared" si="5"/>
        <v>476.96</v>
      </c>
      <c r="M15" s="105">
        <f t="shared" si="6"/>
        <v>59.5</v>
      </c>
      <c r="N15" s="105">
        <f t="shared" si="7"/>
        <v>169.4</v>
      </c>
      <c r="O15" s="108"/>
      <c r="P15" s="105">
        <f>IF((F15)="  --","  --",ROUND(F15*O15,2))</f>
        <v>0</v>
      </c>
      <c r="WVY15" s="76"/>
      <c r="WVZ15" s="76"/>
      <c r="WWA15" s="76"/>
      <c r="WWB15" s="76"/>
      <c r="WWC15" s="76"/>
      <c r="WWD15" s="76"/>
      <c r="WWE15" s="76"/>
      <c r="WWF15" s="76"/>
      <c r="WWG15" s="76"/>
      <c r="WWH15" s="76"/>
      <c r="WWI15" s="76"/>
      <c r="WWJ15" s="76"/>
      <c r="WWK15" s="76"/>
      <c r="WWL15" s="76"/>
      <c r="WWM15" s="76"/>
      <c r="WWN15" s="76"/>
      <c r="WWO15" s="76"/>
      <c r="WWP15" s="76"/>
      <c r="WWQ15" s="76"/>
      <c r="WWR15" s="76"/>
      <c r="WWS15" s="76"/>
      <c r="WWT15" s="76"/>
      <c r="WWU15" s="76"/>
      <c r="WWV15" s="76"/>
      <c r="WWW15" s="76"/>
      <c r="WWX15" s="76"/>
      <c r="WWY15" s="76"/>
      <c r="WWZ15" s="76"/>
      <c r="WXA15" s="76"/>
      <c r="WXB15" s="76"/>
      <c r="WXC15" s="76"/>
      <c r="WXD15" s="76"/>
      <c r="WXE15" s="76"/>
      <c r="WXF15" s="76"/>
      <c r="WXG15" s="76"/>
      <c r="WXH15" s="76"/>
      <c r="WXI15" s="76"/>
      <c r="WXJ15" s="76"/>
      <c r="WXK15" s="76"/>
      <c r="WXL15" s="76"/>
      <c r="WXM15" s="76"/>
      <c r="WXN15" s="76"/>
      <c r="WXO15" s="76"/>
      <c r="WXP15" s="76"/>
      <c r="WXQ15" s="76"/>
      <c r="WXR15" s="76"/>
      <c r="WXS15" s="76"/>
      <c r="WXT15" s="76"/>
      <c r="WXU15" s="76"/>
      <c r="WXV15" s="76"/>
      <c r="WXW15" s="76"/>
      <c r="WXX15" s="76"/>
      <c r="WXY15" s="76"/>
      <c r="WXZ15" s="76"/>
      <c r="WYA15" s="76"/>
      <c r="WYB15" s="76"/>
      <c r="WYC15" s="76"/>
      <c r="WYD15" s="76"/>
      <c r="WYE15" s="76"/>
      <c r="WYF15" s="76"/>
      <c r="WYG15" s="76"/>
      <c r="WYH15" s="76"/>
      <c r="WYI15" s="76"/>
      <c r="WYJ15" s="76"/>
      <c r="WYK15" s="76"/>
      <c r="WYL15" s="76"/>
      <c r="WYM15" s="76"/>
      <c r="WYN15" s="76"/>
      <c r="WYO15" s="76"/>
      <c r="WYP15" s="76"/>
      <c r="WYQ15" s="76"/>
      <c r="WYR15" s="76"/>
      <c r="WYS15" s="76"/>
      <c r="WYT15" s="76"/>
      <c r="WYU15" s="76"/>
      <c r="WYV15" s="76"/>
      <c r="WYW15" s="76"/>
      <c r="WYX15" s="76"/>
      <c r="WYY15" s="76"/>
      <c r="WYZ15" s="76"/>
      <c r="WZA15" s="76"/>
      <c r="WZB15" s="76"/>
      <c r="WZC15" s="76"/>
      <c r="WZD15" s="76"/>
      <c r="WZE15" s="76"/>
      <c r="WZF15" s="76"/>
      <c r="WZG15" s="76"/>
      <c r="WZH15" s="76"/>
      <c r="WZI15" s="76"/>
      <c r="WZJ15" s="76"/>
      <c r="WZK15" s="76"/>
      <c r="WZL15" s="76"/>
      <c r="WZM15" s="76"/>
      <c r="WZN15" s="76"/>
      <c r="WZO15" s="76"/>
      <c r="WZP15" s="76"/>
      <c r="WZQ15" s="76"/>
      <c r="WZR15" s="76"/>
      <c r="WZS15" s="76"/>
      <c r="WZT15" s="76"/>
      <c r="WZU15" s="76"/>
      <c r="WZV15" s="76"/>
      <c r="WZW15" s="76"/>
      <c r="WZX15" s="76"/>
      <c r="WZY15" s="76"/>
      <c r="WZZ15" s="76"/>
      <c r="XAA15" s="76"/>
      <c r="XAB15" s="76"/>
      <c r="XAC15" s="76"/>
      <c r="XAD15" s="76"/>
      <c r="XAE15" s="76"/>
      <c r="XAF15" s="76"/>
      <c r="XAG15" s="76"/>
      <c r="XAH15" s="76"/>
      <c r="XAI15" s="76"/>
      <c r="XAJ15" s="76"/>
      <c r="XAK15" s="76"/>
      <c r="XAL15" s="76"/>
      <c r="XAM15" s="76"/>
      <c r="XAN15" s="76"/>
      <c r="XAO15" s="76"/>
      <c r="XAP15" s="76"/>
      <c r="XAQ15" s="76"/>
      <c r="XAR15" s="76"/>
      <c r="XAS15" s="76"/>
      <c r="XAT15" s="76"/>
      <c r="XAU15" s="76"/>
      <c r="XAV15" s="76"/>
      <c r="XAW15" s="76"/>
      <c r="XAX15" s="76"/>
      <c r="XAY15" s="76"/>
      <c r="XAZ15" s="76"/>
      <c r="XBA15" s="76"/>
      <c r="XBB15" s="76"/>
      <c r="XBC15" s="76"/>
      <c r="XBD15" s="76"/>
      <c r="XBE15" s="76"/>
      <c r="XBF15" s="76"/>
      <c r="XBG15" s="76"/>
      <c r="XBH15" s="76"/>
      <c r="XBI15" s="76"/>
      <c r="XBJ15" s="76"/>
      <c r="XBK15" s="76"/>
      <c r="XBL15" s="76"/>
      <c r="XBM15" s="76"/>
      <c r="XBN15" s="76"/>
      <c r="XBO15" s="76"/>
      <c r="XBP15" s="76"/>
      <c r="XBQ15" s="76"/>
      <c r="XBR15" s="76"/>
      <c r="XBS15" s="76"/>
      <c r="XBT15" s="76"/>
      <c r="XBU15" s="76"/>
      <c r="XBV15" s="76"/>
      <c r="XBW15" s="76"/>
      <c r="XBX15" s="76"/>
      <c r="XBY15" s="76"/>
      <c r="XBZ15" s="76"/>
      <c r="XCA15" s="76"/>
      <c r="XCB15" s="76"/>
      <c r="XCC15" s="76"/>
      <c r="XCD15" s="76"/>
      <c r="XCE15" s="76"/>
      <c r="XCF15" s="76"/>
      <c r="XCG15" s="76"/>
      <c r="XCH15" s="76"/>
      <c r="XCI15" s="76"/>
      <c r="XCJ15" s="76"/>
      <c r="XCK15" s="76"/>
      <c r="XCL15" s="76"/>
      <c r="XCM15" s="76"/>
      <c r="XCN15" s="76"/>
      <c r="XCO15" s="76"/>
      <c r="XCP15" s="76"/>
      <c r="XCQ15" s="76"/>
      <c r="XCR15" s="76"/>
      <c r="XCS15" s="76"/>
      <c r="XCT15" s="76"/>
      <c r="XCU15" s="76"/>
      <c r="XCV15" s="76"/>
      <c r="XCW15" s="76"/>
      <c r="XCX15" s="76"/>
      <c r="XCY15" s="76"/>
      <c r="XCZ15" s="76"/>
      <c r="XDA15" s="76"/>
      <c r="XDB15" s="76"/>
      <c r="XDC15" s="76"/>
      <c r="XDD15" s="76"/>
      <c r="XDE15" s="76"/>
      <c r="XDF15" s="76"/>
      <c r="XDG15" s="76"/>
      <c r="XDH15" s="76"/>
      <c r="XDI15" s="76"/>
      <c r="XDJ15" s="76"/>
      <c r="XDK15" s="76"/>
      <c r="XDL15" s="76"/>
      <c r="XDM15" s="76"/>
      <c r="XDN15" s="76"/>
      <c r="XDO15" s="76"/>
      <c r="XDP15" s="76"/>
      <c r="XDQ15" s="76"/>
      <c r="XDR15" s="76"/>
      <c r="XDS15" s="76"/>
      <c r="XDT15" s="76"/>
      <c r="XDU15" s="76"/>
      <c r="XDV15" s="76"/>
      <c r="XDW15" s="76"/>
      <c r="XDX15" s="76"/>
      <c r="XDY15" s="76"/>
      <c r="XDZ15" s="76"/>
      <c r="XEA15" s="76"/>
      <c r="XEB15" s="76"/>
      <c r="XEC15" s="76"/>
      <c r="XED15" s="76"/>
      <c r="XEE15" s="76"/>
      <c r="XEF15" s="76"/>
      <c r="XEG15" s="76"/>
      <c r="XEH15" s="76"/>
      <c r="XEI15" s="76"/>
      <c r="XEJ15" s="76"/>
      <c r="XEK15" s="76"/>
      <c r="XEL15" s="76"/>
      <c r="XEM15" s="76"/>
      <c r="XEN15" s="76"/>
      <c r="XEO15" s="76"/>
      <c r="XEP15" s="76"/>
      <c r="XEQ15" s="76"/>
      <c r="XER15" s="76"/>
      <c r="XES15" s="76"/>
      <c r="XET15" s="76"/>
      <c r="XEU15" s="76"/>
      <c r="XEV15" s="76"/>
      <c r="XEW15" s="76"/>
      <c r="XEX15" s="76"/>
      <c r="XEY15" s="76"/>
      <c r="XEZ15" s="76"/>
      <c r="XFA15" s="76"/>
      <c r="XFB15" s="76"/>
      <c r="XFC15" s="76"/>
      <c r="XFD15" s="76"/>
    </row>
    <row r="16" spans="1:16 16145:16384" s="64" customFormat="1" ht="19.5" customHeight="1" x14ac:dyDescent="0.3">
      <c r="A16" s="99">
        <f t="shared" si="8"/>
        <v>3</v>
      </c>
      <c r="B16" s="100" t="s">
        <v>79</v>
      </c>
      <c r="C16" s="101" t="s">
        <v>78</v>
      </c>
      <c r="D16" s="102">
        <v>40</v>
      </c>
      <c r="E16" s="103">
        <v>17.5</v>
      </c>
      <c r="F16" s="104">
        <f t="shared" si="0"/>
        <v>700</v>
      </c>
      <c r="G16" s="105">
        <f t="shared" si="1"/>
        <v>61.6</v>
      </c>
      <c r="H16" s="105">
        <f t="shared" si="2"/>
        <v>2.4500000000000002</v>
      </c>
      <c r="I16" s="105">
        <f t="shared" si="3"/>
        <v>635.94999999999993</v>
      </c>
      <c r="J16" s="106">
        <v>0.25</v>
      </c>
      <c r="K16" s="105">
        <f t="shared" si="4"/>
        <v>158.99</v>
      </c>
      <c r="L16" s="107">
        <f t="shared" si="5"/>
        <v>476.96</v>
      </c>
      <c r="M16" s="105">
        <f t="shared" si="6"/>
        <v>59.5</v>
      </c>
      <c r="N16" s="105">
        <f t="shared" si="7"/>
        <v>169.4</v>
      </c>
      <c r="O16" s="109">
        <v>1.61E-2</v>
      </c>
      <c r="P16" s="105">
        <f>IF((F16)="  --","  --",ROUND(F16*O16,2))</f>
        <v>11.27</v>
      </c>
      <c r="WVY16" s="76"/>
      <c r="WVZ16" s="76"/>
      <c r="WWA16" s="76"/>
      <c r="WWB16" s="76"/>
      <c r="WWC16" s="76"/>
      <c r="WWD16" s="76"/>
      <c r="WWE16" s="76"/>
      <c r="WWF16" s="76"/>
      <c r="WWG16" s="76"/>
      <c r="WWH16" s="76"/>
      <c r="WWI16" s="76"/>
      <c r="WWJ16" s="76"/>
      <c r="WWK16" s="76"/>
      <c r="WWL16" s="76"/>
      <c r="WWM16" s="76"/>
      <c r="WWN16" s="76"/>
      <c r="WWO16" s="76"/>
      <c r="WWP16" s="76"/>
      <c r="WWQ16" s="76"/>
      <c r="WWR16" s="76"/>
      <c r="WWS16" s="76"/>
      <c r="WWT16" s="76"/>
      <c r="WWU16" s="76"/>
      <c r="WWV16" s="76"/>
      <c r="WWW16" s="76"/>
      <c r="WWX16" s="76"/>
      <c r="WWY16" s="76"/>
      <c r="WWZ16" s="76"/>
      <c r="WXA16" s="76"/>
      <c r="WXB16" s="76"/>
      <c r="WXC16" s="76"/>
      <c r="WXD16" s="76"/>
      <c r="WXE16" s="76"/>
      <c r="WXF16" s="76"/>
      <c r="WXG16" s="76"/>
      <c r="WXH16" s="76"/>
      <c r="WXI16" s="76"/>
      <c r="WXJ16" s="76"/>
      <c r="WXK16" s="76"/>
      <c r="WXL16" s="76"/>
      <c r="WXM16" s="76"/>
      <c r="WXN16" s="76"/>
      <c r="WXO16" s="76"/>
      <c r="WXP16" s="76"/>
      <c r="WXQ16" s="76"/>
      <c r="WXR16" s="76"/>
      <c r="WXS16" s="76"/>
      <c r="WXT16" s="76"/>
      <c r="WXU16" s="76"/>
      <c r="WXV16" s="76"/>
      <c r="WXW16" s="76"/>
      <c r="WXX16" s="76"/>
      <c r="WXY16" s="76"/>
      <c r="WXZ16" s="76"/>
      <c r="WYA16" s="76"/>
      <c r="WYB16" s="76"/>
      <c r="WYC16" s="76"/>
      <c r="WYD16" s="76"/>
      <c r="WYE16" s="76"/>
      <c r="WYF16" s="76"/>
      <c r="WYG16" s="76"/>
      <c r="WYH16" s="76"/>
      <c r="WYI16" s="76"/>
      <c r="WYJ16" s="76"/>
      <c r="WYK16" s="76"/>
      <c r="WYL16" s="76"/>
      <c r="WYM16" s="76"/>
      <c r="WYN16" s="76"/>
      <c r="WYO16" s="76"/>
      <c r="WYP16" s="76"/>
      <c r="WYQ16" s="76"/>
      <c r="WYR16" s="76"/>
      <c r="WYS16" s="76"/>
      <c r="WYT16" s="76"/>
      <c r="WYU16" s="76"/>
      <c r="WYV16" s="76"/>
      <c r="WYW16" s="76"/>
      <c r="WYX16" s="76"/>
      <c r="WYY16" s="76"/>
      <c r="WYZ16" s="76"/>
      <c r="WZA16" s="76"/>
      <c r="WZB16" s="76"/>
      <c r="WZC16" s="76"/>
      <c r="WZD16" s="76"/>
      <c r="WZE16" s="76"/>
      <c r="WZF16" s="76"/>
      <c r="WZG16" s="76"/>
      <c r="WZH16" s="76"/>
      <c r="WZI16" s="76"/>
      <c r="WZJ16" s="76"/>
      <c r="WZK16" s="76"/>
      <c r="WZL16" s="76"/>
      <c r="WZM16" s="76"/>
      <c r="WZN16" s="76"/>
      <c r="WZO16" s="76"/>
      <c r="WZP16" s="76"/>
      <c r="WZQ16" s="76"/>
      <c r="WZR16" s="76"/>
      <c r="WZS16" s="76"/>
      <c r="WZT16" s="76"/>
      <c r="WZU16" s="76"/>
      <c r="WZV16" s="76"/>
      <c r="WZW16" s="76"/>
      <c r="WZX16" s="76"/>
      <c r="WZY16" s="76"/>
      <c r="WZZ16" s="76"/>
      <c r="XAA16" s="76"/>
      <c r="XAB16" s="76"/>
      <c r="XAC16" s="76"/>
      <c r="XAD16" s="76"/>
      <c r="XAE16" s="76"/>
      <c r="XAF16" s="76"/>
      <c r="XAG16" s="76"/>
      <c r="XAH16" s="76"/>
      <c r="XAI16" s="76"/>
      <c r="XAJ16" s="76"/>
      <c r="XAK16" s="76"/>
      <c r="XAL16" s="76"/>
      <c r="XAM16" s="76"/>
      <c r="XAN16" s="76"/>
      <c r="XAO16" s="76"/>
      <c r="XAP16" s="76"/>
      <c r="XAQ16" s="76"/>
      <c r="XAR16" s="76"/>
      <c r="XAS16" s="76"/>
      <c r="XAT16" s="76"/>
      <c r="XAU16" s="76"/>
      <c r="XAV16" s="76"/>
      <c r="XAW16" s="76"/>
      <c r="XAX16" s="76"/>
      <c r="XAY16" s="76"/>
      <c r="XAZ16" s="76"/>
      <c r="XBA16" s="76"/>
      <c r="XBB16" s="76"/>
      <c r="XBC16" s="76"/>
      <c r="XBD16" s="76"/>
      <c r="XBE16" s="76"/>
      <c r="XBF16" s="76"/>
      <c r="XBG16" s="76"/>
      <c r="XBH16" s="76"/>
      <c r="XBI16" s="76"/>
      <c r="XBJ16" s="76"/>
      <c r="XBK16" s="76"/>
      <c r="XBL16" s="76"/>
      <c r="XBM16" s="76"/>
      <c r="XBN16" s="76"/>
      <c r="XBO16" s="76"/>
      <c r="XBP16" s="76"/>
      <c r="XBQ16" s="76"/>
      <c r="XBR16" s="76"/>
      <c r="XBS16" s="76"/>
      <c r="XBT16" s="76"/>
      <c r="XBU16" s="76"/>
      <c r="XBV16" s="76"/>
      <c r="XBW16" s="76"/>
      <c r="XBX16" s="76"/>
      <c r="XBY16" s="76"/>
      <c r="XBZ16" s="76"/>
      <c r="XCA16" s="76"/>
      <c r="XCB16" s="76"/>
      <c r="XCC16" s="76"/>
      <c r="XCD16" s="76"/>
      <c r="XCE16" s="76"/>
      <c r="XCF16" s="76"/>
      <c r="XCG16" s="76"/>
      <c r="XCH16" s="76"/>
      <c r="XCI16" s="76"/>
      <c r="XCJ16" s="76"/>
      <c r="XCK16" s="76"/>
      <c r="XCL16" s="76"/>
      <c r="XCM16" s="76"/>
      <c r="XCN16" s="76"/>
      <c r="XCO16" s="76"/>
      <c r="XCP16" s="76"/>
      <c r="XCQ16" s="76"/>
      <c r="XCR16" s="76"/>
      <c r="XCS16" s="76"/>
      <c r="XCT16" s="76"/>
      <c r="XCU16" s="76"/>
      <c r="XCV16" s="76"/>
      <c r="XCW16" s="76"/>
      <c r="XCX16" s="76"/>
      <c r="XCY16" s="76"/>
      <c r="XCZ16" s="76"/>
      <c r="XDA16" s="76"/>
      <c r="XDB16" s="76"/>
      <c r="XDC16" s="76"/>
      <c r="XDD16" s="76"/>
      <c r="XDE16" s="76"/>
      <c r="XDF16" s="76"/>
      <c r="XDG16" s="76"/>
      <c r="XDH16" s="76"/>
      <c r="XDI16" s="76"/>
      <c r="XDJ16" s="76"/>
      <c r="XDK16" s="76"/>
      <c r="XDL16" s="76"/>
      <c r="XDM16" s="76"/>
      <c r="XDN16" s="76"/>
      <c r="XDO16" s="76"/>
      <c r="XDP16" s="76"/>
      <c r="XDQ16" s="76"/>
      <c r="XDR16" s="76"/>
      <c r="XDS16" s="76"/>
      <c r="XDT16" s="76"/>
      <c r="XDU16" s="76"/>
      <c r="XDV16" s="76"/>
      <c r="XDW16" s="76"/>
      <c r="XDX16" s="76"/>
      <c r="XDY16" s="76"/>
      <c r="XDZ16" s="76"/>
      <c r="XEA16" s="76"/>
      <c r="XEB16" s="76"/>
      <c r="XEC16" s="76"/>
      <c r="XED16" s="76"/>
      <c r="XEE16" s="76"/>
      <c r="XEF16" s="76"/>
      <c r="XEG16" s="76"/>
      <c r="XEH16" s="76"/>
      <c r="XEI16" s="76"/>
      <c r="XEJ16" s="76"/>
      <c r="XEK16" s="76"/>
      <c r="XEL16" s="76"/>
      <c r="XEM16" s="76"/>
      <c r="XEN16" s="76"/>
      <c r="XEO16" s="76"/>
      <c r="XEP16" s="76"/>
      <c r="XEQ16" s="76"/>
      <c r="XER16" s="76"/>
      <c r="XES16" s="76"/>
      <c r="XET16" s="76"/>
      <c r="XEU16" s="76"/>
      <c r="XEV16" s="76"/>
      <c r="XEW16" s="76"/>
      <c r="XEX16" s="76"/>
      <c r="XEY16" s="76"/>
      <c r="XEZ16" s="76"/>
      <c r="XFA16" s="76"/>
      <c r="XFB16" s="76"/>
      <c r="XFC16" s="76"/>
      <c r="XFD16" s="76"/>
    </row>
    <row r="17" spans="1:17 16145:16384" s="64" customFormat="1" ht="19.5" customHeight="1" x14ac:dyDescent="0.3">
      <c r="A17" s="99">
        <f t="shared" si="8"/>
        <v>4</v>
      </c>
      <c r="B17" s="100" t="s">
        <v>79</v>
      </c>
      <c r="C17" s="101" t="s">
        <v>78</v>
      </c>
      <c r="D17" s="102">
        <v>40</v>
      </c>
      <c r="E17" s="103">
        <v>17.5</v>
      </c>
      <c r="F17" s="104">
        <f t="shared" si="0"/>
        <v>700</v>
      </c>
      <c r="G17" s="105">
        <f t="shared" si="1"/>
        <v>61.6</v>
      </c>
      <c r="H17" s="105">
        <f t="shared" si="2"/>
        <v>2.4500000000000002</v>
      </c>
      <c r="I17" s="105">
        <f t="shared" si="3"/>
        <v>635.94999999999993</v>
      </c>
      <c r="J17" s="106">
        <v>0.25</v>
      </c>
      <c r="K17" s="105">
        <f t="shared" si="4"/>
        <v>158.99</v>
      </c>
      <c r="L17" s="107">
        <f t="shared" si="5"/>
        <v>476.96</v>
      </c>
      <c r="M17" s="105">
        <f t="shared" si="6"/>
        <v>59.5</v>
      </c>
      <c r="N17" s="105">
        <f t="shared" si="7"/>
        <v>169.4</v>
      </c>
      <c r="O17" s="109"/>
      <c r="P17" s="105">
        <f t="shared" ref="P17:P23" si="9">IF((F17)="  --","  --",ROUND(F17*O17,2))</f>
        <v>0</v>
      </c>
      <c r="WVY17" s="76"/>
      <c r="WVZ17" s="76"/>
      <c r="WWA17" s="76"/>
      <c r="WWB17" s="76"/>
      <c r="WWC17" s="76"/>
      <c r="WWD17" s="76"/>
      <c r="WWE17" s="76"/>
      <c r="WWF17" s="76"/>
      <c r="WWG17" s="76"/>
      <c r="WWH17" s="76"/>
      <c r="WWI17" s="76"/>
      <c r="WWJ17" s="76"/>
      <c r="WWK17" s="76"/>
      <c r="WWL17" s="76"/>
      <c r="WWM17" s="76"/>
      <c r="WWN17" s="76"/>
      <c r="WWO17" s="76"/>
      <c r="WWP17" s="76"/>
      <c r="WWQ17" s="76"/>
      <c r="WWR17" s="76"/>
      <c r="WWS17" s="76"/>
      <c r="WWT17" s="76"/>
      <c r="WWU17" s="76"/>
      <c r="WWV17" s="76"/>
      <c r="WWW17" s="76"/>
      <c r="WWX17" s="76"/>
      <c r="WWY17" s="76"/>
      <c r="WWZ17" s="76"/>
      <c r="WXA17" s="76"/>
      <c r="WXB17" s="76"/>
      <c r="WXC17" s="76"/>
      <c r="WXD17" s="76"/>
      <c r="WXE17" s="76"/>
      <c r="WXF17" s="76"/>
      <c r="WXG17" s="76"/>
      <c r="WXH17" s="76"/>
      <c r="WXI17" s="76"/>
      <c r="WXJ17" s="76"/>
      <c r="WXK17" s="76"/>
      <c r="WXL17" s="76"/>
      <c r="WXM17" s="76"/>
      <c r="WXN17" s="76"/>
      <c r="WXO17" s="76"/>
      <c r="WXP17" s="76"/>
      <c r="WXQ17" s="76"/>
      <c r="WXR17" s="76"/>
      <c r="WXS17" s="76"/>
      <c r="WXT17" s="76"/>
      <c r="WXU17" s="76"/>
      <c r="WXV17" s="76"/>
      <c r="WXW17" s="76"/>
      <c r="WXX17" s="76"/>
      <c r="WXY17" s="76"/>
      <c r="WXZ17" s="76"/>
      <c r="WYA17" s="76"/>
      <c r="WYB17" s="76"/>
      <c r="WYC17" s="76"/>
      <c r="WYD17" s="76"/>
      <c r="WYE17" s="76"/>
      <c r="WYF17" s="76"/>
      <c r="WYG17" s="76"/>
      <c r="WYH17" s="76"/>
      <c r="WYI17" s="76"/>
      <c r="WYJ17" s="76"/>
      <c r="WYK17" s="76"/>
      <c r="WYL17" s="76"/>
      <c r="WYM17" s="76"/>
      <c r="WYN17" s="76"/>
      <c r="WYO17" s="76"/>
      <c r="WYP17" s="76"/>
      <c r="WYQ17" s="76"/>
      <c r="WYR17" s="76"/>
      <c r="WYS17" s="76"/>
      <c r="WYT17" s="76"/>
      <c r="WYU17" s="76"/>
      <c r="WYV17" s="76"/>
      <c r="WYW17" s="76"/>
      <c r="WYX17" s="76"/>
      <c r="WYY17" s="76"/>
      <c r="WYZ17" s="76"/>
      <c r="WZA17" s="76"/>
      <c r="WZB17" s="76"/>
      <c r="WZC17" s="76"/>
      <c r="WZD17" s="76"/>
      <c r="WZE17" s="76"/>
      <c r="WZF17" s="76"/>
      <c r="WZG17" s="76"/>
      <c r="WZH17" s="76"/>
      <c r="WZI17" s="76"/>
      <c r="WZJ17" s="76"/>
      <c r="WZK17" s="76"/>
      <c r="WZL17" s="76"/>
      <c r="WZM17" s="76"/>
      <c r="WZN17" s="76"/>
      <c r="WZO17" s="76"/>
      <c r="WZP17" s="76"/>
      <c r="WZQ17" s="76"/>
      <c r="WZR17" s="76"/>
      <c r="WZS17" s="76"/>
      <c r="WZT17" s="76"/>
      <c r="WZU17" s="76"/>
      <c r="WZV17" s="76"/>
      <c r="WZW17" s="76"/>
      <c r="WZX17" s="76"/>
      <c r="WZY17" s="76"/>
      <c r="WZZ17" s="76"/>
      <c r="XAA17" s="76"/>
      <c r="XAB17" s="76"/>
      <c r="XAC17" s="76"/>
      <c r="XAD17" s="76"/>
      <c r="XAE17" s="76"/>
      <c r="XAF17" s="76"/>
      <c r="XAG17" s="76"/>
      <c r="XAH17" s="76"/>
      <c r="XAI17" s="76"/>
      <c r="XAJ17" s="76"/>
      <c r="XAK17" s="76"/>
      <c r="XAL17" s="76"/>
      <c r="XAM17" s="76"/>
      <c r="XAN17" s="76"/>
      <c r="XAO17" s="76"/>
      <c r="XAP17" s="76"/>
      <c r="XAQ17" s="76"/>
      <c r="XAR17" s="76"/>
      <c r="XAS17" s="76"/>
      <c r="XAT17" s="76"/>
      <c r="XAU17" s="76"/>
      <c r="XAV17" s="76"/>
      <c r="XAW17" s="76"/>
      <c r="XAX17" s="76"/>
      <c r="XAY17" s="76"/>
      <c r="XAZ17" s="76"/>
      <c r="XBA17" s="76"/>
      <c r="XBB17" s="76"/>
      <c r="XBC17" s="76"/>
      <c r="XBD17" s="76"/>
      <c r="XBE17" s="76"/>
      <c r="XBF17" s="76"/>
      <c r="XBG17" s="76"/>
      <c r="XBH17" s="76"/>
      <c r="XBI17" s="76"/>
      <c r="XBJ17" s="76"/>
      <c r="XBK17" s="76"/>
      <c r="XBL17" s="76"/>
      <c r="XBM17" s="76"/>
      <c r="XBN17" s="76"/>
      <c r="XBO17" s="76"/>
      <c r="XBP17" s="76"/>
      <c r="XBQ17" s="76"/>
      <c r="XBR17" s="76"/>
      <c r="XBS17" s="76"/>
      <c r="XBT17" s="76"/>
      <c r="XBU17" s="76"/>
      <c r="XBV17" s="76"/>
      <c r="XBW17" s="76"/>
      <c r="XBX17" s="76"/>
      <c r="XBY17" s="76"/>
      <c r="XBZ17" s="76"/>
      <c r="XCA17" s="76"/>
      <c r="XCB17" s="76"/>
      <c r="XCC17" s="76"/>
      <c r="XCD17" s="76"/>
      <c r="XCE17" s="76"/>
      <c r="XCF17" s="76"/>
      <c r="XCG17" s="76"/>
      <c r="XCH17" s="76"/>
      <c r="XCI17" s="76"/>
      <c r="XCJ17" s="76"/>
      <c r="XCK17" s="76"/>
      <c r="XCL17" s="76"/>
      <c r="XCM17" s="76"/>
      <c r="XCN17" s="76"/>
      <c r="XCO17" s="76"/>
      <c r="XCP17" s="76"/>
      <c r="XCQ17" s="76"/>
      <c r="XCR17" s="76"/>
      <c r="XCS17" s="76"/>
      <c r="XCT17" s="76"/>
      <c r="XCU17" s="76"/>
      <c r="XCV17" s="76"/>
      <c r="XCW17" s="76"/>
      <c r="XCX17" s="76"/>
      <c r="XCY17" s="76"/>
      <c r="XCZ17" s="76"/>
      <c r="XDA17" s="76"/>
      <c r="XDB17" s="76"/>
      <c r="XDC17" s="76"/>
      <c r="XDD17" s="76"/>
      <c r="XDE17" s="76"/>
      <c r="XDF17" s="76"/>
      <c r="XDG17" s="76"/>
      <c r="XDH17" s="76"/>
      <c r="XDI17" s="76"/>
      <c r="XDJ17" s="76"/>
      <c r="XDK17" s="76"/>
      <c r="XDL17" s="76"/>
      <c r="XDM17" s="76"/>
      <c r="XDN17" s="76"/>
      <c r="XDO17" s="76"/>
      <c r="XDP17" s="76"/>
      <c r="XDQ17" s="76"/>
      <c r="XDR17" s="76"/>
      <c r="XDS17" s="76"/>
      <c r="XDT17" s="76"/>
      <c r="XDU17" s="76"/>
      <c r="XDV17" s="76"/>
      <c r="XDW17" s="76"/>
      <c r="XDX17" s="76"/>
      <c r="XDY17" s="76"/>
      <c r="XDZ17" s="76"/>
      <c r="XEA17" s="76"/>
      <c r="XEB17" s="76"/>
      <c r="XEC17" s="76"/>
      <c r="XED17" s="76"/>
      <c r="XEE17" s="76"/>
      <c r="XEF17" s="76"/>
      <c r="XEG17" s="76"/>
      <c r="XEH17" s="76"/>
      <c r="XEI17" s="76"/>
      <c r="XEJ17" s="76"/>
      <c r="XEK17" s="76"/>
      <c r="XEL17" s="76"/>
      <c r="XEM17" s="76"/>
      <c r="XEN17" s="76"/>
      <c r="XEO17" s="76"/>
      <c r="XEP17" s="76"/>
      <c r="XEQ17" s="76"/>
      <c r="XER17" s="76"/>
      <c r="XES17" s="76"/>
      <c r="XET17" s="76"/>
      <c r="XEU17" s="76"/>
      <c r="XEV17" s="76"/>
      <c r="XEW17" s="76"/>
      <c r="XEX17" s="76"/>
      <c r="XEY17" s="76"/>
      <c r="XEZ17" s="76"/>
      <c r="XFA17" s="76"/>
      <c r="XFB17" s="76"/>
      <c r="XFC17" s="76"/>
      <c r="XFD17" s="76"/>
    </row>
    <row r="18" spans="1:17 16145:16384" s="64" customFormat="1" ht="19.5" customHeight="1" x14ac:dyDescent="0.3">
      <c r="A18" s="99">
        <f t="shared" si="8"/>
        <v>5</v>
      </c>
      <c r="B18" s="100" t="s">
        <v>79</v>
      </c>
      <c r="C18" s="101" t="s">
        <v>78</v>
      </c>
      <c r="D18" s="102">
        <v>40</v>
      </c>
      <c r="E18" s="103">
        <v>17.5</v>
      </c>
      <c r="F18" s="104">
        <f t="shared" si="0"/>
        <v>700</v>
      </c>
      <c r="G18" s="105">
        <f t="shared" si="1"/>
        <v>61.6</v>
      </c>
      <c r="H18" s="105">
        <f t="shared" si="2"/>
        <v>2.4500000000000002</v>
      </c>
      <c r="I18" s="105">
        <f t="shared" si="3"/>
        <v>635.94999999999993</v>
      </c>
      <c r="J18" s="106">
        <v>0.25</v>
      </c>
      <c r="K18" s="105">
        <f t="shared" si="4"/>
        <v>158.99</v>
      </c>
      <c r="L18" s="107">
        <f t="shared" si="5"/>
        <v>476.96</v>
      </c>
      <c r="M18" s="105">
        <f t="shared" si="6"/>
        <v>59.5</v>
      </c>
      <c r="N18" s="105">
        <f t="shared" si="7"/>
        <v>169.4</v>
      </c>
      <c r="O18" s="109"/>
      <c r="P18" s="105">
        <f t="shared" si="9"/>
        <v>0</v>
      </c>
      <c r="WVY18" s="76"/>
      <c r="WVZ18" s="76"/>
      <c r="WWA18" s="76"/>
      <c r="WWB18" s="76"/>
      <c r="WWC18" s="76"/>
      <c r="WWD18" s="76"/>
      <c r="WWE18" s="76"/>
      <c r="WWF18" s="76"/>
      <c r="WWG18" s="76"/>
      <c r="WWH18" s="76"/>
      <c r="WWI18" s="76"/>
      <c r="WWJ18" s="76"/>
      <c r="WWK18" s="76"/>
      <c r="WWL18" s="76"/>
      <c r="WWM18" s="76"/>
      <c r="WWN18" s="76"/>
      <c r="WWO18" s="76"/>
      <c r="WWP18" s="76"/>
      <c r="WWQ18" s="76"/>
      <c r="WWR18" s="76"/>
      <c r="WWS18" s="76"/>
      <c r="WWT18" s="76"/>
      <c r="WWU18" s="76"/>
      <c r="WWV18" s="76"/>
      <c r="WWW18" s="76"/>
      <c r="WWX18" s="76"/>
      <c r="WWY18" s="76"/>
      <c r="WWZ18" s="76"/>
      <c r="WXA18" s="76"/>
      <c r="WXB18" s="76"/>
      <c r="WXC18" s="76"/>
      <c r="WXD18" s="76"/>
      <c r="WXE18" s="76"/>
      <c r="WXF18" s="76"/>
      <c r="WXG18" s="76"/>
      <c r="WXH18" s="76"/>
      <c r="WXI18" s="76"/>
      <c r="WXJ18" s="76"/>
      <c r="WXK18" s="76"/>
      <c r="WXL18" s="76"/>
      <c r="WXM18" s="76"/>
      <c r="WXN18" s="76"/>
      <c r="WXO18" s="76"/>
      <c r="WXP18" s="76"/>
      <c r="WXQ18" s="76"/>
      <c r="WXR18" s="76"/>
      <c r="WXS18" s="76"/>
      <c r="WXT18" s="76"/>
      <c r="WXU18" s="76"/>
      <c r="WXV18" s="76"/>
      <c r="WXW18" s="76"/>
      <c r="WXX18" s="76"/>
      <c r="WXY18" s="76"/>
      <c r="WXZ18" s="76"/>
      <c r="WYA18" s="76"/>
      <c r="WYB18" s="76"/>
      <c r="WYC18" s="76"/>
      <c r="WYD18" s="76"/>
      <c r="WYE18" s="76"/>
      <c r="WYF18" s="76"/>
      <c r="WYG18" s="76"/>
      <c r="WYH18" s="76"/>
      <c r="WYI18" s="76"/>
      <c r="WYJ18" s="76"/>
      <c r="WYK18" s="76"/>
      <c r="WYL18" s="76"/>
      <c r="WYM18" s="76"/>
      <c r="WYN18" s="76"/>
      <c r="WYO18" s="76"/>
      <c r="WYP18" s="76"/>
      <c r="WYQ18" s="76"/>
      <c r="WYR18" s="76"/>
      <c r="WYS18" s="76"/>
      <c r="WYT18" s="76"/>
      <c r="WYU18" s="76"/>
      <c r="WYV18" s="76"/>
      <c r="WYW18" s="76"/>
      <c r="WYX18" s="76"/>
      <c r="WYY18" s="76"/>
      <c r="WYZ18" s="76"/>
      <c r="WZA18" s="76"/>
      <c r="WZB18" s="76"/>
      <c r="WZC18" s="76"/>
      <c r="WZD18" s="76"/>
      <c r="WZE18" s="76"/>
      <c r="WZF18" s="76"/>
      <c r="WZG18" s="76"/>
      <c r="WZH18" s="76"/>
      <c r="WZI18" s="76"/>
      <c r="WZJ18" s="76"/>
      <c r="WZK18" s="76"/>
      <c r="WZL18" s="76"/>
      <c r="WZM18" s="76"/>
      <c r="WZN18" s="76"/>
      <c r="WZO18" s="76"/>
      <c r="WZP18" s="76"/>
      <c r="WZQ18" s="76"/>
      <c r="WZR18" s="76"/>
      <c r="WZS18" s="76"/>
      <c r="WZT18" s="76"/>
      <c r="WZU18" s="76"/>
      <c r="WZV18" s="76"/>
      <c r="WZW18" s="76"/>
      <c r="WZX18" s="76"/>
      <c r="WZY18" s="76"/>
      <c r="WZZ18" s="76"/>
      <c r="XAA18" s="76"/>
      <c r="XAB18" s="76"/>
      <c r="XAC18" s="76"/>
      <c r="XAD18" s="76"/>
      <c r="XAE18" s="76"/>
      <c r="XAF18" s="76"/>
      <c r="XAG18" s="76"/>
      <c r="XAH18" s="76"/>
      <c r="XAI18" s="76"/>
      <c r="XAJ18" s="76"/>
      <c r="XAK18" s="76"/>
      <c r="XAL18" s="76"/>
      <c r="XAM18" s="76"/>
      <c r="XAN18" s="76"/>
      <c r="XAO18" s="76"/>
      <c r="XAP18" s="76"/>
      <c r="XAQ18" s="76"/>
      <c r="XAR18" s="76"/>
      <c r="XAS18" s="76"/>
      <c r="XAT18" s="76"/>
      <c r="XAU18" s="76"/>
      <c r="XAV18" s="76"/>
      <c r="XAW18" s="76"/>
      <c r="XAX18" s="76"/>
      <c r="XAY18" s="76"/>
      <c r="XAZ18" s="76"/>
      <c r="XBA18" s="76"/>
      <c r="XBB18" s="76"/>
      <c r="XBC18" s="76"/>
      <c r="XBD18" s="76"/>
      <c r="XBE18" s="76"/>
      <c r="XBF18" s="76"/>
      <c r="XBG18" s="76"/>
      <c r="XBH18" s="76"/>
      <c r="XBI18" s="76"/>
      <c r="XBJ18" s="76"/>
      <c r="XBK18" s="76"/>
      <c r="XBL18" s="76"/>
      <c r="XBM18" s="76"/>
      <c r="XBN18" s="76"/>
      <c r="XBO18" s="76"/>
      <c r="XBP18" s="76"/>
      <c r="XBQ18" s="76"/>
      <c r="XBR18" s="76"/>
      <c r="XBS18" s="76"/>
      <c r="XBT18" s="76"/>
      <c r="XBU18" s="76"/>
      <c r="XBV18" s="76"/>
      <c r="XBW18" s="76"/>
      <c r="XBX18" s="76"/>
      <c r="XBY18" s="76"/>
      <c r="XBZ18" s="76"/>
      <c r="XCA18" s="76"/>
      <c r="XCB18" s="76"/>
      <c r="XCC18" s="76"/>
      <c r="XCD18" s="76"/>
      <c r="XCE18" s="76"/>
      <c r="XCF18" s="76"/>
      <c r="XCG18" s="76"/>
      <c r="XCH18" s="76"/>
      <c r="XCI18" s="76"/>
      <c r="XCJ18" s="76"/>
      <c r="XCK18" s="76"/>
      <c r="XCL18" s="76"/>
      <c r="XCM18" s="76"/>
      <c r="XCN18" s="76"/>
      <c r="XCO18" s="76"/>
      <c r="XCP18" s="76"/>
      <c r="XCQ18" s="76"/>
      <c r="XCR18" s="76"/>
      <c r="XCS18" s="76"/>
      <c r="XCT18" s="76"/>
      <c r="XCU18" s="76"/>
      <c r="XCV18" s="76"/>
      <c r="XCW18" s="76"/>
      <c r="XCX18" s="76"/>
      <c r="XCY18" s="76"/>
      <c r="XCZ18" s="76"/>
      <c r="XDA18" s="76"/>
      <c r="XDB18" s="76"/>
      <c r="XDC18" s="76"/>
      <c r="XDD18" s="76"/>
      <c r="XDE18" s="76"/>
      <c r="XDF18" s="76"/>
      <c r="XDG18" s="76"/>
      <c r="XDH18" s="76"/>
      <c r="XDI18" s="76"/>
      <c r="XDJ18" s="76"/>
      <c r="XDK18" s="76"/>
      <c r="XDL18" s="76"/>
      <c r="XDM18" s="76"/>
      <c r="XDN18" s="76"/>
      <c r="XDO18" s="76"/>
      <c r="XDP18" s="76"/>
      <c r="XDQ18" s="76"/>
      <c r="XDR18" s="76"/>
      <c r="XDS18" s="76"/>
      <c r="XDT18" s="76"/>
      <c r="XDU18" s="76"/>
      <c r="XDV18" s="76"/>
      <c r="XDW18" s="76"/>
      <c r="XDX18" s="76"/>
      <c r="XDY18" s="76"/>
      <c r="XDZ18" s="76"/>
      <c r="XEA18" s="76"/>
      <c r="XEB18" s="76"/>
      <c r="XEC18" s="76"/>
      <c r="XED18" s="76"/>
      <c r="XEE18" s="76"/>
      <c r="XEF18" s="76"/>
      <c r="XEG18" s="76"/>
      <c r="XEH18" s="76"/>
      <c r="XEI18" s="76"/>
      <c r="XEJ18" s="76"/>
      <c r="XEK18" s="76"/>
      <c r="XEL18" s="76"/>
      <c r="XEM18" s="76"/>
      <c r="XEN18" s="76"/>
      <c r="XEO18" s="76"/>
      <c r="XEP18" s="76"/>
      <c r="XEQ18" s="76"/>
      <c r="XER18" s="76"/>
      <c r="XES18" s="76"/>
      <c r="XET18" s="76"/>
      <c r="XEU18" s="76"/>
      <c r="XEV18" s="76"/>
      <c r="XEW18" s="76"/>
      <c r="XEX18" s="76"/>
      <c r="XEY18" s="76"/>
      <c r="XEZ18" s="76"/>
      <c r="XFA18" s="76"/>
      <c r="XFB18" s="76"/>
      <c r="XFC18" s="76"/>
      <c r="XFD18" s="76"/>
    </row>
    <row r="19" spans="1:17 16145:16384" s="64" customFormat="1" ht="19.5" customHeight="1" x14ac:dyDescent="0.3">
      <c r="A19" s="99">
        <f t="shared" si="8"/>
        <v>6</v>
      </c>
      <c r="B19" s="100" t="s">
        <v>81</v>
      </c>
      <c r="C19" s="101" t="s">
        <v>78</v>
      </c>
      <c r="D19" s="102">
        <v>40</v>
      </c>
      <c r="E19" s="103">
        <v>25</v>
      </c>
      <c r="F19" s="104">
        <f t="shared" si="0"/>
        <v>1000</v>
      </c>
      <c r="G19" s="105">
        <f t="shared" si="1"/>
        <v>88</v>
      </c>
      <c r="H19" s="105">
        <f t="shared" si="2"/>
        <v>3.5</v>
      </c>
      <c r="I19" s="105">
        <f t="shared" si="3"/>
        <v>908.5</v>
      </c>
      <c r="J19" s="106">
        <v>0.43</v>
      </c>
      <c r="K19" s="105">
        <f t="shared" si="4"/>
        <v>390.66</v>
      </c>
      <c r="L19" s="107">
        <f t="shared" si="5"/>
        <v>517.84</v>
      </c>
      <c r="M19" s="105">
        <f t="shared" si="6"/>
        <v>85</v>
      </c>
      <c r="N19" s="105">
        <f t="shared" si="7"/>
        <v>242</v>
      </c>
      <c r="O19" s="109">
        <v>1.61E-2</v>
      </c>
      <c r="P19" s="105">
        <f t="shared" si="9"/>
        <v>16.100000000000001</v>
      </c>
      <c r="WVY19" s="76"/>
      <c r="WVZ19" s="76"/>
      <c r="WWA19" s="76"/>
      <c r="WWB19" s="76"/>
      <c r="WWC19" s="76"/>
      <c r="WWD19" s="76"/>
      <c r="WWE19" s="76"/>
      <c r="WWF19" s="76"/>
      <c r="WWG19" s="76"/>
      <c r="WWH19" s="76"/>
      <c r="WWI19" s="76"/>
      <c r="WWJ19" s="76"/>
      <c r="WWK19" s="76"/>
      <c r="WWL19" s="76"/>
      <c r="WWM19" s="76"/>
      <c r="WWN19" s="76"/>
      <c r="WWO19" s="76"/>
      <c r="WWP19" s="76"/>
      <c r="WWQ19" s="76"/>
      <c r="WWR19" s="76"/>
      <c r="WWS19" s="76"/>
      <c r="WWT19" s="76"/>
      <c r="WWU19" s="76"/>
      <c r="WWV19" s="76"/>
      <c r="WWW19" s="76"/>
      <c r="WWX19" s="76"/>
      <c r="WWY19" s="76"/>
      <c r="WWZ19" s="76"/>
      <c r="WXA19" s="76"/>
      <c r="WXB19" s="76"/>
      <c r="WXC19" s="76"/>
      <c r="WXD19" s="76"/>
      <c r="WXE19" s="76"/>
      <c r="WXF19" s="76"/>
      <c r="WXG19" s="76"/>
      <c r="WXH19" s="76"/>
      <c r="WXI19" s="76"/>
      <c r="WXJ19" s="76"/>
      <c r="WXK19" s="76"/>
      <c r="WXL19" s="76"/>
      <c r="WXM19" s="76"/>
      <c r="WXN19" s="76"/>
      <c r="WXO19" s="76"/>
      <c r="WXP19" s="76"/>
      <c r="WXQ19" s="76"/>
      <c r="WXR19" s="76"/>
      <c r="WXS19" s="76"/>
      <c r="WXT19" s="76"/>
      <c r="WXU19" s="76"/>
      <c r="WXV19" s="76"/>
      <c r="WXW19" s="76"/>
      <c r="WXX19" s="76"/>
      <c r="WXY19" s="76"/>
      <c r="WXZ19" s="76"/>
      <c r="WYA19" s="76"/>
      <c r="WYB19" s="76"/>
      <c r="WYC19" s="76"/>
      <c r="WYD19" s="76"/>
      <c r="WYE19" s="76"/>
      <c r="WYF19" s="76"/>
      <c r="WYG19" s="76"/>
      <c r="WYH19" s="76"/>
      <c r="WYI19" s="76"/>
      <c r="WYJ19" s="76"/>
      <c r="WYK19" s="76"/>
      <c r="WYL19" s="76"/>
      <c r="WYM19" s="76"/>
      <c r="WYN19" s="76"/>
      <c r="WYO19" s="76"/>
      <c r="WYP19" s="76"/>
      <c r="WYQ19" s="76"/>
      <c r="WYR19" s="76"/>
      <c r="WYS19" s="76"/>
      <c r="WYT19" s="76"/>
      <c r="WYU19" s="76"/>
      <c r="WYV19" s="76"/>
      <c r="WYW19" s="76"/>
      <c r="WYX19" s="76"/>
      <c r="WYY19" s="76"/>
      <c r="WYZ19" s="76"/>
      <c r="WZA19" s="76"/>
      <c r="WZB19" s="76"/>
      <c r="WZC19" s="76"/>
      <c r="WZD19" s="76"/>
      <c r="WZE19" s="76"/>
      <c r="WZF19" s="76"/>
      <c r="WZG19" s="76"/>
      <c r="WZH19" s="76"/>
      <c r="WZI19" s="76"/>
      <c r="WZJ19" s="76"/>
      <c r="WZK19" s="76"/>
      <c r="WZL19" s="76"/>
      <c r="WZM19" s="76"/>
      <c r="WZN19" s="76"/>
      <c r="WZO19" s="76"/>
      <c r="WZP19" s="76"/>
      <c r="WZQ19" s="76"/>
      <c r="WZR19" s="76"/>
      <c r="WZS19" s="76"/>
      <c r="WZT19" s="76"/>
      <c r="WZU19" s="76"/>
      <c r="WZV19" s="76"/>
      <c r="WZW19" s="76"/>
      <c r="WZX19" s="76"/>
      <c r="WZY19" s="76"/>
      <c r="WZZ19" s="76"/>
      <c r="XAA19" s="76"/>
      <c r="XAB19" s="76"/>
      <c r="XAC19" s="76"/>
      <c r="XAD19" s="76"/>
      <c r="XAE19" s="76"/>
      <c r="XAF19" s="76"/>
      <c r="XAG19" s="76"/>
      <c r="XAH19" s="76"/>
      <c r="XAI19" s="76"/>
      <c r="XAJ19" s="76"/>
      <c r="XAK19" s="76"/>
      <c r="XAL19" s="76"/>
      <c r="XAM19" s="76"/>
      <c r="XAN19" s="76"/>
      <c r="XAO19" s="76"/>
      <c r="XAP19" s="76"/>
      <c r="XAQ19" s="76"/>
      <c r="XAR19" s="76"/>
      <c r="XAS19" s="76"/>
      <c r="XAT19" s="76"/>
      <c r="XAU19" s="76"/>
      <c r="XAV19" s="76"/>
      <c r="XAW19" s="76"/>
      <c r="XAX19" s="76"/>
      <c r="XAY19" s="76"/>
      <c r="XAZ19" s="76"/>
      <c r="XBA19" s="76"/>
      <c r="XBB19" s="76"/>
      <c r="XBC19" s="76"/>
      <c r="XBD19" s="76"/>
      <c r="XBE19" s="76"/>
      <c r="XBF19" s="76"/>
      <c r="XBG19" s="76"/>
      <c r="XBH19" s="76"/>
      <c r="XBI19" s="76"/>
      <c r="XBJ19" s="76"/>
      <c r="XBK19" s="76"/>
      <c r="XBL19" s="76"/>
      <c r="XBM19" s="76"/>
      <c r="XBN19" s="76"/>
      <c r="XBO19" s="76"/>
      <c r="XBP19" s="76"/>
      <c r="XBQ19" s="76"/>
      <c r="XBR19" s="76"/>
      <c r="XBS19" s="76"/>
      <c r="XBT19" s="76"/>
      <c r="XBU19" s="76"/>
      <c r="XBV19" s="76"/>
      <c r="XBW19" s="76"/>
      <c r="XBX19" s="76"/>
      <c r="XBY19" s="76"/>
      <c r="XBZ19" s="76"/>
      <c r="XCA19" s="76"/>
      <c r="XCB19" s="76"/>
      <c r="XCC19" s="76"/>
      <c r="XCD19" s="76"/>
      <c r="XCE19" s="76"/>
      <c r="XCF19" s="76"/>
      <c r="XCG19" s="76"/>
      <c r="XCH19" s="76"/>
      <c r="XCI19" s="76"/>
      <c r="XCJ19" s="76"/>
      <c r="XCK19" s="76"/>
      <c r="XCL19" s="76"/>
      <c r="XCM19" s="76"/>
      <c r="XCN19" s="76"/>
      <c r="XCO19" s="76"/>
      <c r="XCP19" s="76"/>
      <c r="XCQ19" s="76"/>
      <c r="XCR19" s="76"/>
      <c r="XCS19" s="76"/>
      <c r="XCT19" s="76"/>
      <c r="XCU19" s="76"/>
      <c r="XCV19" s="76"/>
      <c r="XCW19" s="76"/>
      <c r="XCX19" s="76"/>
      <c r="XCY19" s="76"/>
      <c r="XCZ19" s="76"/>
      <c r="XDA19" s="76"/>
      <c r="XDB19" s="76"/>
      <c r="XDC19" s="76"/>
      <c r="XDD19" s="76"/>
      <c r="XDE19" s="76"/>
      <c r="XDF19" s="76"/>
      <c r="XDG19" s="76"/>
      <c r="XDH19" s="76"/>
      <c r="XDI19" s="76"/>
      <c r="XDJ19" s="76"/>
      <c r="XDK19" s="76"/>
      <c r="XDL19" s="76"/>
      <c r="XDM19" s="76"/>
      <c r="XDN19" s="76"/>
      <c r="XDO19" s="76"/>
      <c r="XDP19" s="76"/>
      <c r="XDQ19" s="76"/>
      <c r="XDR19" s="76"/>
      <c r="XDS19" s="76"/>
      <c r="XDT19" s="76"/>
      <c r="XDU19" s="76"/>
      <c r="XDV19" s="76"/>
      <c r="XDW19" s="76"/>
      <c r="XDX19" s="76"/>
      <c r="XDY19" s="76"/>
      <c r="XDZ19" s="76"/>
      <c r="XEA19" s="76"/>
      <c r="XEB19" s="76"/>
      <c r="XEC19" s="76"/>
      <c r="XED19" s="76"/>
      <c r="XEE19" s="76"/>
      <c r="XEF19" s="76"/>
      <c r="XEG19" s="76"/>
      <c r="XEH19" s="76"/>
      <c r="XEI19" s="76"/>
      <c r="XEJ19" s="76"/>
      <c r="XEK19" s="76"/>
      <c r="XEL19" s="76"/>
      <c r="XEM19" s="76"/>
      <c r="XEN19" s="76"/>
      <c r="XEO19" s="76"/>
      <c r="XEP19" s="76"/>
      <c r="XEQ19" s="76"/>
      <c r="XER19" s="76"/>
      <c r="XES19" s="76"/>
      <c r="XET19" s="76"/>
      <c r="XEU19" s="76"/>
      <c r="XEV19" s="76"/>
      <c r="XEW19" s="76"/>
      <c r="XEX19" s="76"/>
      <c r="XEY19" s="76"/>
      <c r="XEZ19" s="76"/>
      <c r="XFA19" s="76"/>
      <c r="XFB19" s="76"/>
      <c r="XFC19" s="76"/>
      <c r="XFD19" s="76"/>
    </row>
    <row r="20" spans="1:17 16145:16384" s="64" customFormat="1" ht="19.5" customHeight="1" x14ac:dyDescent="0.3">
      <c r="A20" s="99">
        <f t="shared" si="8"/>
        <v>7</v>
      </c>
      <c r="B20" s="100" t="s">
        <v>82</v>
      </c>
      <c r="C20" s="101" t="s">
        <v>80</v>
      </c>
      <c r="D20" s="102">
        <v>40</v>
      </c>
      <c r="E20" s="103">
        <v>18.5</v>
      </c>
      <c r="F20" s="104">
        <f t="shared" si="0"/>
        <v>740</v>
      </c>
      <c r="G20" s="105">
        <f t="shared" si="1"/>
        <v>65.12</v>
      </c>
      <c r="H20" s="105">
        <f t="shared" si="2"/>
        <v>2.59</v>
      </c>
      <c r="I20" s="105">
        <f t="shared" si="3"/>
        <v>672.29</v>
      </c>
      <c r="J20" s="106">
        <v>0.35</v>
      </c>
      <c r="K20" s="105">
        <f t="shared" si="4"/>
        <v>235.3</v>
      </c>
      <c r="L20" s="107">
        <f t="shared" si="5"/>
        <v>436.99</v>
      </c>
      <c r="M20" s="105">
        <f t="shared" si="6"/>
        <v>62.9</v>
      </c>
      <c r="N20" s="105">
        <f t="shared" si="7"/>
        <v>179.08</v>
      </c>
      <c r="O20" s="108"/>
      <c r="P20" s="105">
        <f t="shared" si="9"/>
        <v>0</v>
      </c>
      <c r="WVY20" s="76"/>
      <c r="WVZ20" s="76"/>
      <c r="WWA20" s="76"/>
      <c r="WWB20" s="76"/>
      <c r="WWC20" s="76"/>
      <c r="WWD20" s="76"/>
      <c r="WWE20" s="76"/>
      <c r="WWF20" s="76"/>
      <c r="WWG20" s="76"/>
      <c r="WWH20" s="76"/>
      <c r="WWI20" s="76"/>
      <c r="WWJ20" s="76"/>
      <c r="WWK20" s="76"/>
      <c r="WWL20" s="76"/>
      <c r="WWM20" s="76"/>
      <c r="WWN20" s="76"/>
      <c r="WWO20" s="76"/>
      <c r="WWP20" s="76"/>
      <c r="WWQ20" s="76"/>
      <c r="WWR20" s="76"/>
      <c r="WWS20" s="76"/>
      <c r="WWT20" s="76"/>
      <c r="WWU20" s="76"/>
      <c r="WWV20" s="76"/>
      <c r="WWW20" s="76"/>
      <c r="WWX20" s="76"/>
      <c r="WWY20" s="76"/>
      <c r="WWZ20" s="76"/>
      <c r="WXA20" s="76"/>
      <c r="WXB20" s="76"/>
      <c r="WXC20" s="76"/>
      <c r="WXD20" s="76"/>
      <c r="WXE20" s="76"/>
      <c r="WXF20" s="76"/>
      <c r="WXG20" s="76"/>
      <c r="WXH20" s="76"/>
      <c r="WXI20" s="76"/>
      <c r="WXJ20" s="76"/>
      <c r="WXK20" s="76"/>
      <c r="WXL20" s="76"/>
      <c r="WXM20" s="76"/>
      <c r="WXN20" s="76"/>
      <c r="WXO20" s="76"/>
      <c r="WXP20" s="76"/>
      <c r="WXQ20" s="76"/>
      <c r="WXR20" s="76"/>
      <c r="WXS20" s="76"/>
      <c r="WXT20" s="76"/>
      <c r="WXU20" s="76"/>
      <c r="WXV20" s="76"/>
      <c r="WXW20" s="76"/>
      <c r="WXX20" s="76"/>
      <c r="WXY20" s="76"/>
      <c r="WXZ20" s="76"/>
      <c r="WYA20" s="76"/>
      <c r="WYB20" s="76"/>
      <c r="WYC20" s="76"/>
      <c r="WYD20" s="76"/>
      <c r="WYE20" s="76"/>
      <c r="WYF20" s="76"/>
      <c r="WYG20" s="76"/>
      <c r="WYH20" s="76"/>
      <c r="WYI20" s="76"/>
      <c r="WYJ20" s="76"/>
      <c r="WYK20" s="76"/>
      <c r="WYL20" s="76"/>
      <c r="WYM20" s="76"/>
      <c r="WYN20" s="76"/>
      <c r="WYO20" s="76"/>
      <c r="WYP20" s="76"/>
      <c r="WYQ20" s="76"/>
      <c r="WYR20" s="76"/>
      <c r="WYS20" s="76"/>
      <c r="WYT20" s="76"/>
      <c r="WYU20" s="76"/>
      <c r="WYV20" s="76"/>
      <c r="WYW20" s="76"/>
      <c r="WYX20" s="76"/>
      <c r="WYY20" s="76"/>
      <c r="WYZ20" s="76"/>
      <c r="WZA20" s="76"/>
      <c r="WZB20" s="76"/>
      <c r="WZC20" s="76"/>
      <c r="WZD20" s="76"/>
      <c r="WZE20" s="76"/>
      <c r="WZF20" s="76"/>
      <c r="WZG20" s="76"/>
      <c r="WZH20" s="76"/>
      <c r="WZI20" s="76"/>
      <c r="WZJ20" s="76"/>
      <c r="WZK20" s="76"/>
      <c r="WZL20" s="76"/>
      <c r="WZM20" s="76"/>
      <c r="WZN20" s="76"/>
      <c r="WZO20" s="76"/>
      <c r="WZP20" s="76"/>
      <c r="WZQ20" s="76"/>
      <c r="WZR20" s="76"/>
      <c r="WZS20" s="76"/>
      <c r="WZT20" s="76"/>
      <c r="WZU20" s="76"/>
      <c r="WZV20" s="76"/>
      <c r="WZW20" s="76"/>
      <c r="WZX20" s="76"/>
      <c r="WZY20" s="76"/>
      <c r="WZZ20" s="76"/>
      <c r="XAA20" s="76"/>
      <c r="XAB20" s="76"/>
      <c r="XAC20" s="76"/>
      <c r="XAD20" s="76"/>
      <c r="XAE20" s="76"/>
      <c r="XAF20" s="76"/>
      <c r="XAG20" s="76"/>
      <c r="XAH20" s="76"/>
      <c r="XAI20" s="76"/>
      <c r="XAJ20" s="76"/>
      <c r="XAK20" s="76"/>
      <c r="XAL20" s="76"/>
      <c r="XAM20" s="76"/>
      <c r="XAN20" s="76"/>
      <c r="XAO20" s="76"/>
      <c r="XAP20" s="76"/>
      <c r="XAQ20" s="76"/>
      <c r="XAR20" s="76"/>
      <c r="XAS20" s="76"/>
      <c r="XAT20" s="76"/>
      <c r="XAU20" s="76"/>
      <c r="XAV20" s="76"/>
      <c r="XAW20" s="76"/>
      <c r="XAX20" s="76"/>
      <c r="XAY20" s="76"/>
      <c r="XAZ20" s="76"/>
      <c r="XBA20" s="76"/>
      <c r="XBB20" s="76"/>
      <c r="XBC20" s="76"/>
      <c r="XBD20" s="76"/>
      <c r="XBE20" s="76"/>
      <c r="XBF20" s="76"/>
      <c r="XBG20" s="76"/>
      <c r="XBH20" s="76"/>
      <c r="XBI20" s="76"/>
      <c r="XBJ20" s="76"/>
      <c r="XBK20" s="76"/>
      <c r="XBL20" s="76"/>
      <c r="XBM20" s="76"/>
      <c r="XBN20" s="76"/>
      <c r="XBO20" s="76"/>
      <c r="XBP20" s="76"/>
      <c r="XBQ20" s="76"/>
      <c r="XBR20" s="76"/>
      <c r="XBS20" s="76"/>
      <c r="XBT20" s="76"/>
      <c r="XBU20" s="76"/>
      <c r="XBV20" s="76"/>
      <c r="XBW20" s="76"/>
      <c r="XBX20" s="76"/>
      <c r="XBY20" s="76"/>
      <c r="XBZ20" s="76"/>
      <c r="XCA20" s="76"/>
      <c r="XCB20" s="76"/>
      <c r="XCC20" s="76"/>
      <c r="XCD20" s="76"/>
      <c r="XCE20" s="76"/>
      <c r="XCF20" s="76"/>
      <c r="XCG20" s="76"/>
      <c r="XCH20" s="76"/>
      <c r="XCI20" s="76"/>
      <c r="XCJ20" s="76"/>
      <c r="XCK20" s="76"/>
      <c r="XCL20" s="76"/>
      <c r="XCM20" s="76"/>
      <c r="XCN20" s="76"/>
      <c r="XCO20" s="76"/>
      <c r="XCP20" s="76"/>
      <c r="XCQ20" s="76"/>
      <c r="XCR20" s="76"/>
      <c r="XCS20" s="76"/>
      <c r="XCT20" s="76"/>
      <c r="XCU20" s="76"/>
      <c r="XCV20" s="76"/>
      <c r="XCW20" s="76"/>
      <c r="XCX20" s="76"/>
      <c r="XCY20" s="76"/>
      <c r="XCZ20" s="76"/>
      <c r="XDA20" s="76"/>
      <c r="XDB20" s="76"/>
      <c r="XDC20" s="76"/>
      <c r="XDD20" s="76"/>
      <c r="XDE20" s="76"/>
      <c r="XDF20" s="76"/>
      <c r="XDG20" s="76"/>
      <c r="XDH20" s="76"/>
      <c r="XDI20" s="76"/>
      <c r="XDJ20" s="76"/>
      <c r="XDK20" s="76"/>
      <c r="XDL20" s="76"/>
      <c r="XDM20" s="76"/>
      <c r="XDN20" s="76"/>
      <c r="XDO20" s="76"/>
      <c r="XDP20" s="76"/>
      <c r="XDQ20" s="76"/>
      <c r="XDR20" s="76"/>
      <c r="XDS20" s="76"/>
      <c r="XDT20" s="76"/>
      <c r="XDU20" s="76"/>
      <c r="XDV20" s="76"/>
      <c r="XDW20" s="76"/>
      <c r="XDX20" s="76"/>
      <c r="XDY20" s="76"/>
      <c r="XDZ20" s="76"/>
      <c r="XEA20" s="76"/>
      <c r="XEB20" s="76"/>
      <c r="XEC20" s="76"/>
      <c r="XED20" s="76"/>
      <c r="XEE20" s="76"/>
      <c r="XEF20" s="76"/>
      <c r="XEG20" s="76"/>
      <c r="XEH20" s="76"/>
      <c r="XEI20" s="76"/>
      <c r="XEJ20" s="76"/>
      <c r="XEK20" s="76"/>
      <c r="XEL20" s="76"/>
      <c r="XEM20" s="76"/>
      <c r="XEN20" s="76"/>
      <c r="XEO20" s="76"/>
      <c r="XEP20" s="76"/>
      <c r="XEQ20" s="76"/>
      <c r="XER20" s="76"/>
      <c r="XES20" s="76"/>
      <c r="XET20" s="76"/>
      <c r="XEU20" s="76"/>
      <c r="XEV20" s="76"/>
      <c r="XEW20" s="76"/>
      <c r="XEX20" s="76"/>
      <c r="XEY20" s="76"/>
      <c r="XEZ20" s="76"/>
      <c r="XFA20" s="76"/>
      <c r="XFB20" s="76"/>
      <c r="XFC20" s="76"/>
      <c r="XFD20" s="76"/>
    </row>
    <row r="21" spans="1:17 16145:16384" s="64" customFormat="1" ht="19.5" customHeight="1" x14ac:dyDescent="0.3">
      <c r="A21" s="99">
        <f t="shared" si="8"/>
        <v>8</v>
      </c>
      <c r="B21" s="100" t="s">
        <v>83</v>
      </c>
      <c r="C21" s="101" t="s">
        <v>78</v>
      </c>
      <c r="D21" s="102">
        <v>40</v>
      </c>
      <c r="E21" s="103">
        <v>14.5</v>
      </c>
      <c r="F21" s="104">
        <f t="shared" si="0"/>
        <v>580</v>
      </c>
      <c r="G21" s="105">
        <f t="shared" si="1"/>
        <v>51.04</v>
      </c>
      <c r="H21" s="105">
        <f t="shared" si="2"/>
        <v>2.0299999999999998</v>
      </c>
      <c r="I21" s="105">
        <f t="shared" si="3"/>
        <v>526.93000000000006</v>
      </c>
      <c r="J21" s="106">
        <v>0.25</v>
      </c>
      <c r="K21" s="105">
        <f t="shared" si="4"/>
        <v>131.72999999999999</v>
      </c>
      <c r="L21" s="107">
        <f t="shared" si="5"/>
        <v>395.2</v>
      </c>
      <c r="M21" s="105">
        <f t="shared" si="6"/>
        <v>49.3</v>
      </c>
      <c r="N21" s="105">
        <f t="shared" si="7"/>
        <v>140.36000000000001</v>
      </c>
      <c r="O21" s="108"/>
      <c r="P21" s="105">
        <f t="shared" si="9"/>
        <v>0</v>
      </c>
      <c r="WVY21" s="76"/>
      <c r="WVZ21" s="76"/>
      <c r="WWA21" s="76"/>
      <c r="WWB21" s="76"/>
      <c r="WWC21" s="76"/>
      <c r="WWD21" s="76"/>
      <c r="WWE21" s="76"/>
      <c r="WWF21" s="76"/>
      <c r="WWG21" s="76"/>
      <c r="WWH21" s="76"/>
      <c r="WWI21" s="76"/>
      <c r="WWJ21" s="76"/>
      <c r="WWK21" s="76"/>
      <c r="WWL21" s="76"/>
      <c r="WWM21" s="76"/>
      <c r="WWN21" s="76"/>
      <c r="WWO21" s="76"/>
      <c r="WWP21" s="76"/>
      <c r="WWQ21" s="76"/>
      <c r="WWR21" s="76"/>
      <c r="WWS21" s="76"/>
      <c r="WWT21" s="76"/>
      <c r="WWU21" s="76"/>
      <c r="WWV21" s="76"/>
      <c r="WWW21" s="76"/>
      <c r="WWX21" s="76"/>
      <c r="WWY21" s="76"/>
      <c r="WWZ21" s="76"/>
      <c r="WXA21" s="76"/>
      <c r="WXB21" s="76"/>
      <c r="WXC21" s="76"/>
      <c r="WXD21" s="76"/>
      <c r="WXE21" s="76"/>
      <c r="WXF21" s="76"/>
      <c r="WXG21" s="76"/>
      <c r="WXH21" s="76"/>
      <c r="WXI21" s="76"/>
      <c r="WXJ21" s="76"/>
      <c r="WXK21" s="76"/>
      <c r="WXL21" s="76"/>
      <c r="WXM21" s="76"/>
      <c r="WXN21" s="76"/>
      <c r="WXO21" s="76"/>
      <c r="WXP21" s="76"/>
      <c r="WXQ21" s="76"/>
      <c r="WXR21" s="76"/>
      <c r="WXS21" s="76"/>
      <c r="WXT21" s="76"/>
      <c r="WXU21" s="76"/>
      <c r="WXV21" s="76"/>
      <c r="WXW21" s="76"/>
      <c r="WXX21" s="76"/>
      <c r="WXY21" s="76"/>
      <c r="WXZ21" s="76"/>
      <c r="WYA21" s="76"/>
      <c r="WYB21" s="76"/>
      <c r="WYC21" s="76"/>
      <c r="WYD21" s="76"/>
      <c r="WYE21" s="76"/>
      <c r="WYF21" s="76"/>
      <c r="WYG21" s="76"/>
      <c r="WYH21" s="76"/>
      <c r="WYI21" s="76"/>
      <c r="WYJ21" s="76"/>
      <c r="WYK21" s="76"/>
      <c r="WYL21" s="76"/>
      <c r="WYM21" s="76"/>
      <c r="WYN21" s="76"/>
      <c r="WYO21" s="76"/>
      <c r="WYP21" s="76"/>
      <c r="WYQ21" s="76"/>
      <c r="WYR21" s="76"/>
      <c r="WYS21" s="76"/>
      <c r="WYT21" s="76"/>
      <c r="WYU21" s="76"/>
      <c r="WYV21" s="76"/>
      <c r="WYW21" s="76"/>
      <c r="WYX21" s="76"/>
      <c r="WYY21" s="76"/>
      <c r="WYZ21" s="76"/>
      <c r="WZA21" s="76"/>
      <c r="WZB21" s="76"/>
      <c r="WZC21" s="76"/>
      <c r="WZD21" s="76"/>
      <c r="WZE21" s="76"/>
      <c r="WZF21" s="76"/>
      <c r="WZG21" s="76"/>
      <c r="WZH21" s="76"/>
      <c r="WZI21" s="76"/>
      <c r="WZJ21" s="76"/>
      <c r="WZK21" s="76"/>
      <c r="WZL21" s="76"/>
      <c r="WZM21" s="76"/>
      <c r="WZN21" s="76"/>
      <c r="WZO21" s="76"/>
      <c r="WZP21" s="76"/>
      <c r="WZQ21" s="76"/>
      <c r="WZR21" s="76"/>
      <c r="WZS21" s="76"/>
      <c r="WZT21" s="76"/>
      <c r="WZU21" s="76"/>
      <c r="WZV21" s="76"/>
      <c r="WZW21" s="76"/>
      <c r="WZX21" s="76"/>
      <c r="WZY21" s="76"/>
      <c r="WZZ21" s="76"/>
      <c r="XAA21" s="76"/>
      <c r="XAB21" s="76"/>
      <c r="XAC21" s="76"/>
      <c r="XAD21" s="76"/>
      <c r="XAE21" s="76"/>
      <c r="XAF21" s="76"/>
      <c r="XAG21" s="76"/>
      <c r="XAH21" s="76"/>
      <c r="XAI21" s="76"/>
      <c r="XAJ21" s="76"/>
      <c r="XAK21" s="76"/>
      <c r="XAL21" s="76"/>
      <c r="XAM21" s="76"/>
      <c r="XAN21" s="76"/>
      <c r="XAO21" s="76"/>
      <c r="XAP21" s="76"/>
      <c r="XAQ21" s="76"/>
      <c r="XAR21" s="76"/>
      <c r="XAS21" s="76"/>
      <c r="XAT21" s="76"/>
      <c r="XAU21" s="76"/>
      <c r="XAV21" s="76"/>
      <c r="XAW21" s="76"/>
      <c r="XAX21" s="76"/>
      <c r="XAY21" s="76"/>
      <c r="XAZ21" s="76"/>
      <c r="XBA21" s="76"/>
      <c r="XBB21" s="76"/>
      <c r="XBC21" s="76"/>
      <c r="XBD21" s="76"/>
      <c r="XBE21" s="76"/>
      <c r="XBF21" s="76"/>
      <c r="XBG21" s="76"/>
      <c r="XBH21" s="76"/>
      <c r="XBI21" s="76"/>
      <c r="XBJ21" s="76"/>
      <c r="XBK21" s="76"/>
      <c r="XBL21" s="76"/>
      <c r="XBM21" s="76"/>
      <c r="XBN21" s="76"/>
      <c r="XBO21" s="76"/>
      <c r="XBP21" s="76"/>
      <c r="XBQ21" s="76"/>
      <c r="XBR21" s="76"/>
      <c r="XBS21" s="76"/>
      <c r="XBT21" s="76"/>
      <c r="XBU21" s="76"/>
      <c r="XBV21" s="76"/>
      <c r="XBW21" s="76"/>
      <c r="XBX21" s="76"/>
      <c r="XBY21" s="76"/>
      <c r="XBZ21" s="76"/>
      <c r="XCA21" s="76"/>
      <c r="XCB21" s="76"/>
      <c r="XCC21" s="76"/>
      <c r="XCD21" s="76"/>
      <c r="XCE21" s="76"/>
      <c r="XCF21" s="76"/>
      <c r="XCG21" s="76"/>
      <c r="XCH21" s="76"/>
      <c r="XCI21" s="76"/>
      <c r="XCJ21" s="76"/>
      <c r="XCK21" s="76"/>
      <c r="XCL21" s="76"/>
      <c r="XCM21" s="76"/>
      <c r="XCN21" s="76"/>
      <c r="XCO21" s="76"/>
      <c r="XCP21" s="76"/>
      <c r="XCQ21" s="76"/>
      <c r="XCR21" s="76"/>
      <c r="XCS21" s="76"/>
      <c r="XCT21" s="76"/>
      <c r="XCU21" s="76"/>
      <c r="XCV21" s="76"/>
      <c r="XCW21" s="76"/>
      <c r="XCX21" s="76"/>
      <c r="XCY21" s="76"/>
      <c r="XCZ21" s="76"/>
      <c r="XDA21" s="76"/>
      <c r="XDB21" s="76"/>
      <c r="XDC21" s="76"/>
      <c r="XDD21" s="76"/>
      <c r="XDE21" s="76"/>
      <c r="XDF21" s="76"/>
      <c r="XDG21" s="76"/>
      <c r="XDH21" s="76"/>
      <c r="XDI21" s="76"/>
      <c r="XDJ21" s="76"/>
      <c r="XDK21" s="76"/>
      <c r="XDL21" s="76"/>
      <c r="XDM21" s="76"/>
      <c r="XDN21" s="76"/>
      <c r="XDO21" s="76"/>
      <c r="XDP21" s="76"/>
      <c r="XDQ21" s="76"/>
      <c r="XDR21" s="76"/>
      <c r="XDS21" s="76"/>
      <c r="XDT21" s="76"/>
      <c r="XDU21" s="76"/>
      <c r="XDV21" s="76"/>
      <c r="XDW21" s="76"/>
      <c r="XDX21" s="76"/>
      <c r="XDY21" s="76"/>
      <c r="XDZ21" s="76"/>
      <c r="XEA21" s="76"/>
      <c r="XEB21" s="76"/>
      <c r="XEC21" s="76"/>
      <c r="XED21" s="76"/>
      <c r="XEE21" s="76"/>
      <c r="XEF21" s="76"/>
      <c r="XEG21" s="76"/>
      <c r="XEH21" s="76"/>
      <c r="XEI21" s="76"/>
      <c r="XEJ21" s="76"/>
      <c r="XEK21" s="76"/>
      <c r="XEL21" s="76"/>
      <c r="XEM21" s="76"/>
      <c r="XEN21" s="76"/>
      <c r="XEO21" s="76"/>
      <c r="XEP21" s="76"/>
      <c r="XEQ21" s="76"/>
      <c r="XER21" s="76"/>
      <c r="XES21" s="76"/>
      <c r="XET21" s="76"/>
      <c r="XEU21" s="76"/>
      <c r="XEV21" s="76"/>
      <c r="XEW21" s="76"/>
      <c r="XEX21" s="76"/>
      <c r="XEY21" s="76"/>
      <c r="XEZ21" s="76"/>
      <c r="XFA21" s="76"/>
      <c r="XFB21" s="76"/>
      <c r="XFC21" s="76"/>
      <c r="XFD21" s="76"/>
    </row>
    <row r="22" spans="1:17 16145:16384" s="64" customFormat="1" ht="19.5" customHeight="1" x14ac:dyDescent="0.3">
      <c r="A22" s="99">
        <f t="shared" si="8"/>
        <v>9</v>
      </c>
      <c r="B22" s="100" t="s">
        <v>84</v>
      </c>
      <c r="C22" s="101" t="s">
        <v>80</v>
      </c>
      <c r="D22" s="102">
        <v>40</v>
      </c>
      <c r="E22" s="103">
        <v>14.5</v>
      </c>
      <c r="F22" s="104">
        <f t="shared" si="0"/>
        <v>580</v>
      </c>
      <c r="G22" s="105">
        <f t="shared" si="1"/>
        <v>51.04</v>
      </c>
      <c r="H22" s="105">
        <f t="shared" si="2"/>
        <v>2.0299999999999998</v>
      </c>
      <c r="I22" s="105">
        <f t="shared" si="3"/>
        <v>526.93000000000006</v>
      </c>
      <c r="J22" s="106">
        <v>0.25</v>
      </c>
      <c r="K22" s="105">
        <f t="shared" si="4"/>
        <v>131.72999999999999</v>
      </c>
      <c r="L22" s="107">
        <f t="shared" si="5"/>
        <v>395.2</v>
      </c>
      <c r="M22" s="105">
        <f t="shared" si="6"/>
        <v>49.3</v>
      </c>
      <c r="N22" s="105">
        <f t="shared" si="7"/>
        <v>140.36000000000001</v>
      </c>
      <c r="O22" s="109"/>
      <c r="P22" s="105">
        <f t="shared" si="9"/>
        <v>0</v>
      </c>
      <c r="WVY22" s="76"/>
      <c r="WVZ22" s="76"/>
      <c r="WWA22" s="76"/>
      <c r="WWB22" s="76"/>
      <c r="WWC22" s="76"/>
      <c r="WWD22" s="76"/>
      <c r="WWE22" s="76"/>
      <c r="WWF22" s="76"/>
      <c r="WWG22" s="76"/>
      <c r="WWH22" s="76"/>
      <c r="WWI22" s="76"/>
      <c r="WWJ22" s="76"/>
      <c r="WWK22" s="76"/>
      <c r="WWL22" s="76"/>
      <c r="WWM22" s="76"/>
      <c r="WWN22" s="76"/>
      <c r="WWO22" s="76"/>
      <c r="WWP22" s="76"/>
      <c r="WWQ22" s="76"/>
      <c r="WWR22" s="76"/>
      <c r="WWS22" s="76"/>
      <c r="WWT22" s="76"/>
      <c r="WWU22" s="76"/>
      <c r="WWV22" s="76"/>
      <c r="WWW22" s="76"/>
      <c r="WWX22" s="76"/>
      <c r="WWY22" s="76"/>
      <c r="WWZ22" s="76"/>
      <c r="WXA22" s="76"/>
      <c r="WXB22" s="76"/>
      <c r="WXC22" s="76"/>
      <c r="WXD22" s="76"/>
      <c r="WXE22" s="76"/>
      <c r="WXF22" s="76"/>
      <c r="WXG22" s="76"/>
      <c r="WXH22" s="76"/>
      <c r="WXI22" s="76"/>
      <c r="WXJ22" s="76"/>
      <c r="WXK22" s="76"/>
      <c r="WXL22" s="76"/>
      <c r="WXM22" s="76"/>
      <c r="WXN22" s="76"/>
      <c r="WXO22" s="76"/>
      <c r="WXP22" s="76"/>
      <c r="WXQ22" s="76"/>
      <c r="WXR22" s="76"/>
      <c r="WXS22" s="76"/>
      <c r="WXT22" s="76"/>
      <c r="WXU22" s="76"/>
      <c r="WXV22" s="76"/>
      <c r="WXW22" s="76"/>
      <c r="WXX22" s="76"/>
      <c r="WXY22" s="76"/>
      <c r="WXZ22" s="76"/>
      <c r="WYA22" s="76"/>
      <c r="WYB22" s="76"/>
      <c r="WYC22" s="76"/>
      <c r="WYD22" s="76"/>
      <c r="WYE22" s="76"/>
      <c r="WYF22" s="76"/>
      <c r="WYG22" s="76"/>
      <c r="WYH22" s="76"/>
      <c r="WYI22" s="76"/>
      <c r="WYJ22" s="76"/>
      <c r="WYK22" s="76"/>
      <c r="WYL22" s="76"/>
      <c r="WYM22" s="76"/>
      <c r="WYN22" s="76"/>
      <c r="WYO22" s="76"/>
      <c r="WYP22" s="76"/>
      <c r="WYQ22" s="76"/>
      <c r="WYR22" s="76"/>
      <c r="WYS22" s="76"/>
      <c r="WYT22" s="76"/>
      <c r="WYU22" s="76"/>
      <c r="WYV22" s="76"/>
      <c r="WYW22" s="76"/>
      <c r="WYX22" s="76"/>
      <c r="WYY22" s="76"/>
      <c r="WYZ22" s="76"/>
      <c r="WZA22" s="76"/>
      <c r="WZB22" s="76"/>
      <c r="WZC22" s="76"/>
      <c r="WZD22" s="76"/>
      <c r="WZE22" s="76"/>
      <c r="WZF22" s="76"/>
      <c r="WZG22" s="76"/>
      <c r="WZH22" s="76"/>
      <c r="WZI22" s="76"/>
      <c r="WZJ22" s="76"/>
      <c r="WZK22" s="76"/>
      <c r="WZL22" s="76"/>
      <c r="WZM22" s="76"/>
      <c r="WZN22" s="76"/>
      <c r="WZO22" s="76"/>
      <c r="WZP22" s="76"/>
      <c r="WZQ22" s="76"/>
      <c r="WZR22" s="76"/>
      <c r="WZS22" s="76"/>
      <c r="WZT22" s="76"/>
      <c r="WZU22" s="76"/>
      <c r="WZV22" s="76"/>
      <c r="WZW22" s="76"/>
      <c r="WZX22" s="76"/>
      <c r="WZY22" s="76"/>
      <c r="WZZ22" s="76"/>
      <c r="XAA22" s="76"/>
      <c r="XAB22" s="76"/>
      <c r="XAC22" s="76"/>
      <c r="XAD22" s="76"/>
      <c r="XAE22" s="76"/>
      <c r="XAF22" s="76"/>
      <c r="XAG22" s="76"/>
      <c r="XAH22" s="76"/>
      <c r="XAI22" s="76"/>
      <c r="XAJ22" s="76"/>
      <c r="XAK22" s="76"/>
      <c r="XAL22" s="76"/>
      <c r="XAM22" s="76"/>
      <c r="XAN22" s="76"/>
      <c r="XAO22" s="76"/>
      <c r="XAP22" s="76"/>
      <c r="XAQ22" s="76"/>
      <c r="XAR22" s="76"/>
      <c r="XAS22" s="76"/>
      <c r="XAT22" s="76"/>
      <c r="XAU22" s="76"/>
      <c r="XAV22" s="76"/>
      <c r="XAW22" s="76"/>
      <c r="XAX22" s="76"/>
      <c r="XAY22" s="76"/>
      <c r="XAZ22" s="76"/>
      <c r="XBA22" s="76"/>
      <c r="XBB22" s="76"/>
      <c r="XBC22" s="76"/>
      <c r="XBD22" s="76"/>
      <c r="XBE22" s="76"/>
      <c r="XBF22" s="76"/>
      <c r="XBG22" s="76"/>
      <c r="XBH22" s="76"/>
      <c r="XBI22" s="76"/>
      <c r="XBJ22" s="76"/>
      <c r="XBK22" s="76"/>
      <c r="XBL22" s="76"/>
      <c r="XBM22" s="76"/>
      <c r="XBN22" s="76"/>
      <c r="XBO22" s="76"/>
      <c r="XBP22" s="76"/>
      <c r="XBQ22" s="76"/>
      <c r="XBR22" s="76"/>
      <c r="XBS22" s="76"/>
      <c r="XBT22" s="76"/>
      <c r="XBU22" s="76"/>
      <c r="XBV22" s="76"/>
      <c r="XBW22" s="76"/>
      <c r="XBX22" s="76"/>
      <c r="XBY22" s="76"/>
      <c r="XBZ22" s="76"/>
      <c r="XCA22" s="76"/>
      <c r="XCB22" s="76"/>
      <c r="XCC22" s="76"/>
      <c r="XCD22" s="76"/>
      <c r="XCE22" s="76"/>
      <c r="XCF22" s="76"/>
      <c r="XCG22" s="76"/>
      <c r="XCH22" s="76"/>
      <c r="XCI22" s="76"/>
      <c r="XCJ22" s="76"/>
      <c r="XCK22" s="76"/>
      <c r="XCL22" s="76"/>
      <c r="XCM22" s="76"/>
      <c r="XCN22" s="76"/>
      <c r="XCO22" s="76"/>
      <c r="XCP22" s="76"/>
      <c r="XCQ22" s="76"/>
      <c r="XCR22" s="76"/>
      <c r="XCS22" s="76"/>
      <c r="XCT22" s="76"/>
      <c r="XCU22" s="76"/>
      <c r="XCV22" s="76"/>
      <c r="XCW22" s="76"/>
      <c r="XCX22" s="76"/>
      <c r="XCY22" s="76"/>
      <c r="XCZ22" s="76"/>
      <c r="XDA22" s="76"/>
      <c r="XDB22" s="76"/>
      <c r="XDC22" s="76"/>
      <c r="XDD22" s="76"/>
      <c r="XDE22" s="76"/>
      <c r="XDF22" s="76"/>
      <c r="XDG22" s="76"/>
      <c r="XDH22" s="76"/>
      <c r="XDI22" s="76"/>
      <c r="XDJ22" s="76"/>
      <c r="XDK22" s="76"/>
      <c r="XDL22" s="76"/>
      <c r="XDM22" s="76"/>
      <c r="XDN22" s="76"/>
      <c r="XDO22" s="76"/>
      <c r="XDP22" s="76"/>
      <c r="XDQ22" s="76"/>
      <c r="XDR22" s="76"/>
      <c r="XDS22" s="76"/>
      <c r="XDT22" s="76"/>
      <c r="XDU22" s="76"/>
      <c r="XDV22" s="76"/>
      <c r="XDW22" s="76"/>
      <c r="XDX22" s="76"/>
      <c r="XDY22" s="76"/>
      <c r="XDZ22" s="76"/>
      <c r="XEA22" s="76"/>
      <c r="XEB22" s="76"/>
      <c r="XEC22" s="76"/>
      <c r="XED22" s="76"/>
      <c r="XEE22" s="76"/>
      <c r="XEF22" s="76"/>
      <c r="XEG22" s="76"/>
      <c r="XEH22" s="76"/>
      <c r="XEI22" s="76"/>
      <c r="XEJ22" s="76"/>
      <c r="XEK22" s="76"/>
      <c r="XEL22" s="76"/>
      <c r="XEM22" s="76"/>
      <c r="XEN22" s="76"/>
      <c r="XEO22" s="76"/>
      <c r="XEP22" s="76"/>
      <c r="XEQ22" s="76"/>
      <c r="XER22" s="76"/>
      <c r="XES22" s="76"/>
      <c r="XET22" s="76"/>
      <c r="XEU22" s="76"/>
      <c r="XEV22" s="76"/>
      <c r="XEW22" s="76"/>
      <c r="XEX22" s="76"/>
      <c r="XEY22" s="76"/>
      <c r="XEZ22" s="76"/>
      <c r="XFA22" s="76"/>
      <c r="XFB22" s="76"/>
      <c r="XFC22" s="76"/>
      <c r="XFD22" s="76"/>
    </row>
    <row r="23" spans="1:17 16145:16384" s="64" customFormat="1" ht="19.5" customHeight="1" x14ac:dyDescent="0.3">
      <c r="A23" s="110">
        <f t="shared" si="8"/>
        <v>10</v>
      </c>
      <c r="B23" s="111" t="s">
        <v>85</v>
      </c>
      <c r="C23" s="112"/>
      <c r="D23" s="113">
        <v>40</v>
      </c>
      <c r="E23" s="114">
        <v>12.5</v>
      </c>
      <c r="F23" s="115">
        <f t="shared" si="0"/>
        <v>500</v>
      </c>
      <c r="G23" s="116">
        <f t="shared" si="1"/>
        <v>44</v>
      </c>
      <c r="H23" s="116">
        <f t="shared" si="2"/>
        <v>1.75</v>
      </c>
      <c r="I23" s="116">
        <f t="shared" si="3"/>
        <v>454.25</v>
      </c>
      <c r="J23" s="117">
        <v>0.25</v>
      </c>
      <c r="K23" s="116">
        <f t="shared" si="4"/>
        <v>113.56</v>
      </c>
      <c r="L23" s="118">
        <f t="shared" si="5"/>
        <v>340.69</v>
      </c>
      <c r="M23" s="116">
        <f t="shared" si="6"/>
        <v>42.5</v>
      </c>
      <c r="N23" s="116">
        <f t="shared" si="7"/>
        <v>121</v>
      </c>
      <c r="O23" s="119"/>
      <c r="P23" s="116">
        <f t="shared" si="9"/>
        <v>0</v>
      </c>
      <c r="WVY23" s="76"/>
      <c r="WVZ23" s="76"/>
      <c r="WWA23" s="76"/>
      <c r="WWB23" s="76"/>
      <c r="WWC23" s="76"/>
      <c r="WWD23" s="76"/>
      <c r="WWE23" s="76"/>
      <c r="WWF23" s="76"/>
      <c r="WWG23" s="76"/>
      <c r="WWH23" s="76"/>
      <c r="WWI23" s="76"/>
      <c r="WWJ23" s="76"/>
      <c r="WWK23" s="76"/>
      <c r="WWL23" s="76"/>
      <c r="WWM23" s="76"/>
      <c r="WWN23" s="76"/>
      <c r="WWO23" s="76"/>
      <c r="WWP23" s="76"/>
      <c r="WWQ23" s="76"/>
      <c r="WWR23" s="76"/>
      <c r="WWS23" s="76"/>
      <c r="WWT23" s="76"/>
      <c r="WWU23" s="76"/>
      <c r="WWV23" s="76"/>
      <c r="WWW23" s="76"/>
      <c r="WWX23" s="76"/>
      <c r="WWY23" s="76"/>
      <c r="WWZ23" s="76"/>
      <c r="WXA23" s="76"/>
      <c r="WXB23" s="76"/>
      <c r="WXC23" s="76"/>
      <c r="WXD23" s="76"/>
      <c r="WXE23" s="76"/>
      <c r="WXF23" s="76"/>
      <c r="WXG23" s="76"/>
      <c r="WXH23" s="76"/>
      <c r="WXI23" s="76"/>
      <c r="WXJ23" s="76"/>
      <c r="WXK23" s="76"/>
      <c r="WXL23" s="76"/>
      <c r="WXM23" s="76"/>
      <c r="WXN23" s="76"/>
      <c r="WXO23" s="76"/>
      <c r="WXP23" s="76"/>
      <c r="WXQ23" s="76"/>
      <c r="WXR23" s="76"/>
      <c r="WXS23" s="76"/>
      <c r="WXT23" s="76"/>
      <c r="WXU23" s="76"/>
      <c r="WXV23" s="76"/>
      <c r="WXW23" s="76"/>
      <c r="WXX23" s="76"/>
      <c r="WXY23" s="76"/>
      <c r="WXZ23" s="76"/>
      <c r="WYA23" s="76"/>
      <c r="WYB23" s="76"/>
      <c r="WYC23" s="76"/>
      <c r="WYD23" s="76"/>
      <c r="WYE23" s="76"/>
      <c r="WYF23" s="76"/>
      <c r="WYG23" s="76"/>
      <c r="WYH23" s="76"/>
      <c r="WYI23" s="76"/>
      <c r="WYJ23" s="76"/>
      <c r="WYK23" s="76"/>
      <c r="WYL23" s="76"/>
      <c r="WYM23" s="76"/>
      <c r="WYN23" s="76"/>
      <c r="WYO23" s="76"/>
      <c r="WYP23" s="76"/>
      <c r="WYQ23" s="76"/>
      <c r="WYR23" s="76"/>
      <c r="WYS23" s="76"/>
      <c r="WYT23" s="76"/>
      <c r="WYU23" s="76"/>
      <c r="WYV23" s="76"/>
      <c r="WYW23" s="76"/>
      <c r="WYX23" s="76"/>
      <c r="WYY23" s="76"/>
      <c r="WYZ23" s="76"/>
      <c r="WZA23" s="76"/>
      <c r="WZB23" s="76"/>
      <c r="WZC23" s="76"/>
      <c r="WZD23" s="76"/>
      <c r="WZE23" s="76"/>
      <c r="WZF23" s="76"/>
      <c r="WZG23" s="76"/>
      <c r="WZH23" s="76"/>
      <c r="WZI23" s="76"/>
      <c r="WZJ23" s="76"/>
      <c r="WZK23" s="76"/>
      <c r="WZL23" s="76"/>
      <c r="WZM23" s="76"/>
      <c r="WZN23" s="76"/>
      <c r="WZO23" s="76"/>
      <c r="WZP23" s="76"/>
      <c r="WZQ23" s="76"/>
      <c r="WZR23" s="76"/>
      <c r="WZS23" s="76"/>
      <c r="WZT23" s="76"/>
      <c r="WZU23" s="76"/>
      <c r="WZV23" s="76"/>
      <c r="WZW23" s="76"/>
      <c r="WZX23" s="76"/>
      <c r="WZY23" s="76"/>
      <c r="WZZ23" s="76"/>
      <c r="XAA23" s="76"/>
      <c r="XAB23" s="76"/>
      <c r="XAC23" s="76"/>
      <c r="XAD23" s="76"/>
      <c r="XAE23" s="76"/>
      <c r="XAF23" s="76"/>
      <c r="XAG23" s="76"/>
      <c r="XAH23" s="76"/>
      <c r="XAI23" s="76"/>
      <c r="XAJ23" s="76"/>
      <c r="XAK23" s="76"/>
      <c r="XAL23" s="76"/>
      <c r="XAM23" s="76"/>
      <c r="XAN23" s="76"/>
      <c r="XAO23" s="76"/>
      <c r="XAP23" s="76"/>
      <c r="XAQ23" s="76"/>
      <c r="XAR23" s="76"/>
      <c r="XAS23" s="76"/>
      <c r="XAT23" s="76"/>
      <c r="XAU23" s="76"/>
      <c r="XAV23" s="76"/>
      <c r="XAW23" s="76"/>
      <c r="XAX23" s="76"/>
      <c r="XAY23" s="76"/>
      <c r="XAZ23" s="76"/>
      <c r="XBA23" s="76"/>
      <c r="XBB23" s="76"/>
      <c r="XBC23" s="76"/>
      <c r="XBD23" s="76"/>
      <c r="XBE23" s="76"/>
      <c r="XBF23" s="76"/>
      <c r="XBG23" s="76"/>
      <c r="XBH23" s="76"/>
      <c r="XBI23" s="76"/>
      <c r="XBJ23" s="76"/>
      <c r="XBK23" s="76"/>
      <c r="XBL23" s="76"/>
      <c r="XBM23" s="76"/>
      <c r="XBN23" s="76"/>
      <c r="XBO23" s="76"/>
      <c r="XBP23" s="76"/>
      <c r="XBQ23" s="76"/>
      <c r="XBR23" s="76"/>
      <c r="XBS23" s="76"/>
      <c r="XBT23" s="76"/>
      <c r="XBU23" s="76"/>
      <c r="XBV23" s="76"/>
      <c r="XBW23" s="76"/>
      <c r="XBX23" s="76"/>
      <c r="XBY23" s="76"/>
      <c r="XBZ23" s="76"/>
      <c r="XCA23" s="76"/>
      <c r="XCB23" s="76"/>
      <c r="XCC23" s="76"/>
      <c r="XCD23" s="76"/>
      <c r="XCE23" s="76"/>
      <c r="XCF23" s="76"/>
      <c r="XCG23" s="76"/>
      <c r="XCH23" s="76"/>
      <c r="XCI23" s="76"/>
      <c r="XCJ23" s="76"/>
      <c r="XCK23" s="76"/>
      <c r="XCL23" s="76"/>
      <c r="XCM23" s="76"/>
      <c r="XCN23" s="76"/>
      <c r="XCO23" s="76"/>
      <c r="XCP23" s="76"/>
      <c r="XCQ23" s="76"/>
      <c r="XCR23" s="76"/>
      <c r="XCS23" s="76"/>
      <c r="XCT23" s="76"/>
      <c r="XCU23" s="76"/>
      <c r="XCV23" s="76"/>
      <c r="XCW23" s="76"/>
      <c r="XCX23" s="76"/>
      <c r="XCY23" s="76"/>
      <c r="XCZ23" s="76"/>
      <c r="XDA23" s="76"/>
      <c r="XDB23" s="76"/>
      <c r="XDC23" s="76"/>
      <c r="XDD23" s="76"/>
      <c r="XDE23" s="76"/>
      <c r="XDF23" s="76"/>
      <c r="XDG23" s="76"/>
      <c r="XDH23" s="76"/>
      <c r="XDI23" s="76"/>
      <c r="XDJ23" s="76"/>
      <c r="XDK23" s="76"/>
      <c r="XDL23" s="76"/>
      <c r="XDM23" s="76"/>
      <c r="XDN23" s="76"/>
      <c r="XDO23" s="76"/>
      <c r="XDP23" s="76"/>
      <c r="XDQ23" s="76"/>
      <c r="XDR23" s="76"/>
      <c r="XDS23" s="76"/>
      <c r="XDT23" s="76"/>
      <c r="XDU23" s="76"/>
      <c r="XDV23" s="76"/>
      <c r="XDW23" s="76"/>
      <c r="XDX23" s="76"/>
      <c r="XDY23" s="76"/>
      <c r="XDZ23" s="76"/>
      <c r="XEA23" s="76"/>
      <c r="XEB23" s="76"/>
      <c r="XEC23" s="76"/>
      <c r="XED23" s="76"/>
      <c r="XEE23" s="76"/>
      <c r="XEF23" s="76"/>
      <c r="XEG23" s="76"/>
      <c r="XEH23" s="76"/>
      <c r="XEI23" s="76"/>
      <c r="XEJ23" s="76"/>
      <c r="XEK23" s="76"/>
      <c r="XEL23" s="76"/>
      <c r="XEM23" s="76"/>
      <c r="XEN23" s="76"/>
      <c r="XEO23" s="76"/>
      <c r="XEP23" s="76"/>
      <c r="XEQ23" s="76"/>
      <c r="XER23" s="76"/>
      <c r="XES23" s="76"/>
      <c r="XET23" s="76"/>
      <c r="XEU23" s="76"/>
      <c r="XEV23" s="76"/>
      <c r="XEW23" s="76"/>
      <c r="XEX23" s="76"/>
      <c r="XEY23" s="76"/>
      <c r="XEZ23" s="76"/>
      <c r="XFA23" s="76"/>
      <c r="XFB23" s="76"/>
      <c r="XFC23" s="76"/>
      <c r="XFD23" s="76"/>
    </row>
    <row r="24" spans="1:17 16145:16384" s="64" customFormat="1" ht="19.5" customHeight="1" x14ac:dyDescent="0.3">
      <c r="A24" s="120"/>
      <c r="B24" s="79" t="s">
        <v>86</v>
      </c>
      <c r="C24" s="121">
        <f>SUM(C14:C14)</f>
        <v>0</v>
      </c>
      <c r="D24" s="122">
        <f>SUM(D14:D23)</f>
        <v>400</v>
      </c>
      <c r="E24" s="123" t="s">
        <v>87</v>
      </c>
      <c r="F24" s="124">
        <f>SUM(F14:F23)</f>
        <v>6900</v>
      </c>
      <c r="G24" s="125">
        <f>SUM(G14:G23)</f>
        <v>607.19999999999993</v>
      </c>
      <c r="H24" s="126">
        <f>SUM(H14:H23)</f>
        <v>24.150000000000002</v>
      </c>
      <c r="I24" s="124">
        <f>SUM(I14:I23)</f>
        <v>6268.65</v>
      </c>
      <c r="J24" s="127" t="s">
        <v>87</v>
      </c>
      <c r="K24" s="128">
        <f>SUM(K14:K23)</f>
        <v>1861.52</v>
      </c>
      <c r="L24" s="129">
        <f>SUM(L14:L23)</f>
        <v>4407.1299999999992</v>
      </c>
      <c r="M24" s="130">
        <f>SUM(M14:M23)</f>
        <v>586.5</v>
      </c>
      <c r="N24" s="131">
        <f>SUM(N14:N23)</f>
        <v>1669.8000000000002</v>
      </c>
      <c r="O24" s="127" t="s">
        <v>87</v>
      </c>
      <c r="P24" s="132">
        <f>SUM(P14:P23)</f>
        <v>27.37</v>
      </c>
      <c r="WVY24" s="76"/>
      <c r="WVZ24" s="76"/>
      <c r="WWA24" s="76"/>
      <c r="WWB24" s="76"/>
      <c r="WWC24" s="76"/>
      <c r="WWD24" s="76"/>
      <c r="WWE24" s="76"/>
      <c r="WWF24" s="76"/>
      <c r="WWG24" s="76"/>
      <c r="WWH24" s="76"/>
      <c r="WWI24" s="76"/>
      <c r="WWJ24" s="76"/>
      <c r="WWK24" s="76"/>
      <c r="WWL24" s="76"/>
      <c r="WWM24" s="76"/>
      <c r="WWN24" s="76"/>
      <c r="WWO24" s="76"/>
      <c r="WWP24" s="76"/>
      <c r="WWQ24" s="76"/>
      <c r="WWR24" s="76"/>
      <c r="WWS24" s="76"/>
      <c r="WWT24" s="76"/>
      <c r="WWU24" s="76"/>
      <c r="WWV24" s="76"/>
      <c r="WWW24" s="76"/>
      <c r="WWX24" s="76"/>
      <c r="WWY24" s="76"/>
      <c r="WWZ24" s="76"/>
      <c r="WXA24" s="76"/>
      <c r="WXB24" s="76"/>
      <c r="WXC24" s="76"/>
      <c r="WXD24" s="76"/>
      <c r="WXE24" s="76"/>
      <c r="WXF24" s="76"/>
      <c r="WXG24" s="76"/>
      <c r="WXH24" s="76"/>
      <c r="WXI24" s="76"/>
      <c r="WXJ24" s="76"/>
      <c r="WXK24" s="76"/>
      <c r="WXL24" s="76"/>
      <c r="WXM24" s="76"/>
      <c r="WXN24" s="76"/>
      <c r="WXO24" s="76"/>
      <c r="WXP24" s="76"/>
      <c r="WXQ24" s="76"/>
      <c r="WXR24" s="76"/>
      <c r="WXS24" s="76"/>
      <c r="WXT24" s="76"/>
      <c r="WXU24" s="76"/>
      <c r="WXV24" s="76"/>
      <c r="WXW24" s="76"/>
      <c r="WXX24" s="76"/>
      <c r="WXY24" s="76"/>
      <c r="WXZ24" s="76"/>
      <c r="WYA24" s="76"/>
      <c r="WYB24" s="76"/>
      <c r="WYC24" s="76"/>
      <c r="WYD24" s="76"/>
      <c r="WYE24" s="76"/>
      <c r="WYF24" s="76"/>
      <c r="WYG24" s="76"/>
      <c r="WYH24" s="76"/>
      <c r="WYI24" s="76"/>
      <c r="WYJ24" s="76"/>
      <c r="WYK24" s="76"/>
      <c r="WYL24" s="76"/>
      <c r="WYM24" s="76"/>
      <c r="WYN24" s="76"/>
      <c r="WYO24" s="76"/>
      <c r="WYP24" s="76"/>
      <c r="WYQ24" s="76"/>
      <c r="WYR24" s="76"/>
      <c r="WYS24" s="76"/>
      <c r="WYT24" s="76"/>
      <c r="WYU24" s="76"/>
      <c r="WYV24" s="76"/>
      <c r="WYW24" s="76"/>
      <c r="WYX24" s="76"/>
      <c r="WYY24" s="76"/>
      <c r="WYZ24" s="76"/>
      <c r="WZA24" s="76"/>
      <c r="WZB24" s="76"/>
      <c r="WZC24" s="76"/>
      <c r="WZD24" s="76"/>
      <c r="WZE24" s="76"/>
      <c r="WZF24" s="76"/>
      <c r="WZG24" s="76"/>
      <c r="WZH24" s="76"/>
      <c r="WZI24" s="76"/>
      <c r="WZJ24" s="76"/>
      <c r="WZK24" s="76"/>
      <c r="WZL24" s="76"/>
      <c r="WZM24" s="76"/>
      <c r="WZN24" s="76"/>
      <c r="WZO24" s="76"/>
      <c r="WZP24" s="76"/>
      <c r="WZQ24" s="76"/>
      <c r="WZR24" s="76"/>
      <c r="WZS24" s="76"/>
      <c r="WZT24" s="76"/>
      <c r="WZU24" s="76"/>
      <c r="WZV24" s="76"/>
      <c r="WZW24" s="76"/>
      <c r="WZX24" s="76"/>
      <c r="WZY24" s="76"/>
      <c r="WZZ24" s="76"/>
      <c r="XAA24" s="76"/>
      <c r="XAB24" s="76"/>
      <c r="XAC24" s="76"/>
      <c r="XAD24" s="76"/>
      <c r="XAE24" s="76"/>
      <c r="XAF24" s="76"/>
      <c r="XAG24" s="76"/>
      <c r="XAH24" s="76"/>
      <c r="XAI24" s="76"/>
      <c r="XAJ24" s="76"/>
      <c r="XAK24" s="76"/>
      <c r="XAL24" s="76"/>
      <c r="XAM24" s="76"/>
      <c r="XAN24" s="76"/>
      <c r="XAO24" s="76"/>
      <c r="XAP24" s="76"/>
      <c r="XAQ24" s="76"/>
      <c r="XAR24" s="76"/>
      <c r="XAS24" s="76"/>
      <c r="XAT24" s="76"/>
      <c r="XAU24" s="76"/>
      <c r="XAV24" s="76"/>
      <c r="XAW24" s="76"/>
      <c r="XAX24" s="76"/>
      <c r="XAY24" s="76"/>
      <c r="XAZ24" s="76"/>
      <c r="XBA24" s="76"/>
      <c r="XBB24" s="76"/>
      <c r="XBC24" s="76"/>
      <c r="XBD24" s="76"/>
      <c r="XBE24" s="76"/>
      <c r="XBF24" s="76"/>
      <c r="XBG24" s="76"/>
      <c r="XBH24" s="76"/>
      <c r="XBI24" s="76"/>
      <c r="XBJ24" s="76"/>
      <c r="XBK24" s="76"/>
      <c r="XBL24" s="76"/>
      <c r="XBM24" s="76"/>
      <c r="XBN24" s="76"/>
      <c r="XBO24" s="76"/>
      <c r="XBP24" s="76"/>
      <c r="XBQ24" s="76"/>
      <c r="XBR24" s="76"/>
      <c r="XBS24" s="76"/>
      <c r="XBT24" s="76"/>
      <c r="XBU24" s="76"/>
      <c r="XBV24" s="76"/>
      <c r="XBW24" s="76"/>
      <c r="XBX24" s="76"/>
      <c r="XBY24" s="76"/>
      <c r="XBZ24" s="76"/>
      <c r="XCA24" s="76"/>
      <c r="XCB24" s="76"/>
      <c r="XCC24" s="76"/>
      <c r="XCD24" s="76"/>
      <c r="XCE24" s="76"/>
      <c r="XCF24" s="76"/>
      <c r="XCG24" s="76"/>
      <c r="XCH24" s="76"/>
      <c r="XCI24" s="76"/>
      <c r="XCJ24" s="76"/>
      <c r="XCK24" s="76"/>
      <c r="XCL24" s="76"/>
      <c r="XCM24" s="76"/>
      <c r="XCN24" s="76"/>
      <c r="XCO24" s="76"/>
      <c r="XCP24" s="76"/>
      <c r="XCQ24" s="76"/>
      <c r="XCR24" s="76"/>
      <c r="XCS24" s="76"/>
      <c r="XCT24" s="76"/>
      <c r="XCU24" s="76"/>
      <c r="XCV24" s="76"/>
      <c r="XCW24" s="76"/>
      <c r="XCX24" s="76"/>
      <c r="XCY24" s="76"/>
      <c r="XCZ24" s="76"/>
      <c r="XDA24" s="76"/>
      <c r="XDB24" s="76"/>
      <c r="XDC24" s="76"/>
      <c r="XDD24" s="76"/>
      <c r="XDE24" s="76"/>
      <c r="XDF24" s="76"/>
      <c r="XDG24" s="76"/>
      <c r="XDH24" s="76"/>
      <c r="XDI24" s="76"/>
      <c r="XDJ24" s="76"/>
      <c r="XDK24" s="76"/>
      <c r="XDL24" s="76"/>
      <c r="XDM24" s="76"/>
      <c r="XDN24" s="76"/>
      <c r="XDO24" s="76"/>
      <c r="XDP24" s="76"/>
      <c r="XDQ24" s="76"/>
      <c r="XDR24" s="76"/>
      <c r="XDS24" s="76"/>
      <c r="XDT24" s="76"/>
      <c r="XDU24" s="76"/>
      <c r="XDV24" s="76"/>
      <c r="XDW24" s="76"/>
      <c r="XDX24" s="76"/>
      <c r="XDY24" s="76"/>
      <c r="XDZ24" s="76"/>
      <c r="XEA24" s="76"/>
      <c r="XEB24" s="76"/>
      <c r="XEC24" s="76"/>
      <c r="XED24" s="76"/>
      <c r="XEE24" s="76"/>
      <c r="XEF24" s="76"/>
      <c r="XEG24" s="76"/>
      <c r="XEH24" s="76"/>
      <c r="XEI24" s="76"/>
      <c r="XEJ24" s="76"/>
      <c r="XEK24" s="76"/>
      <c r="XEL24" s="76"/>
      <c r="XEM24" s="76"/>
      <c r="XEN24" s="76"/>
      <c r="XEO24" s="76"/>
      <c r="XEP24" s="76"/>
      <c r="XEQ24" s="76"/>
      <c r="XER24" s="76"/>
      <c r="XES24" s="76"/>
      <c r="XET24" s="76"/>
      <c r="XEU24" s="76"/>
      <c r="XEV24" s="76"/>
      <c r="XEW24" s="76"/>
      <c r="XEX24" s="76"/>
      <c r="XEY24" s="76"/>
      <c r="XEZ24" s="76"/>
      <c r="XFA24" s="76"/>
      <c r="XFB24" s="76"/>
      <c r="XFC24" s="76"/>
      <c r="XFD24" s="76"/>
    </row>
    <row r="25" spans="1:17 16145:16384" s="64" customFormat="1" ht="19.5" customHeight="1" x14ac:dyDescent="0.3">
      <c r="A25" s="133"/>
      <c r="B25" s="133"/>
      <c r="C25" s="134"/>
      <c r="D25" s="133"/>
      <c r="E25" s="135"/>
      <c r="F25" s="73"/>
      <c r="G25" s="73"/>
      <c r="H25" s="73"/>
      <c r="I25" s="73"/>
      <c r="J25" s="136"/>
      <c r="K25" s="73"/>
      <c r="L25" s="137"/>
      <c r="M25" s="137"/>
      <c r="N25" s="137"/>
      <c r="O25" s="136"/>
      <c r="P25" s="73"/>
      <c r="WVY25" s="76"/>
      <c r="WVZ25" s="76"/>
      <c r="WWA25" s="76"/>
      <c r="WWB25" s="76"/>
      <c r="WWC25" s="76"/>
      <c r="WWD25" s="76"/>
      <c r="WWE25" s="76"/>
      <c r="WWF25" s="76"/>
      <c r="WWG25" s="76"/>
      <c r="WWH25" s="76"/>
      <c r="WWI25" s="76"/>
      <c r="WWJ25" s="76"/>
      <c r="WWK25" s="76"/>
      <c r="WWL25" s="76"/>
      <c r="WWM25" s="76"/>
      <c r="WWN25" s="76"/>
      <c r="WWO25" s="76"/>
      <c r="WWP25" s="76"/>
      <c r="WWQ25" s="76"/>
      <c r="WWR25" s="76"/>
      <c r="WWS25" s="76"/>
      <c r="WWT25" s="76"/>
      <c r="WWU25" s="76"/>
      <c r="WWV25" s="76"/>
      <c r="WWW25" s="76"/>
      <c r="WWX25" s="76"/>
      <c r="WWY25" s="76"/>
      <c r="WWZ25" s="76"/>
      <c r="WXA25" s="76"/>
      <c r="WXB25" s="76"/>
      <c r="WXC25" s="76"/>
      <c r="WXD25" s="76"/>
      <c r="WXE25" s="76"/>
      <c r="WXF25" s="76"/>
      <c r="WXG25" s="76"/>
      <c r="WXH25" s="76"/>
      <c r="WXI25" s="76"/>
      <c r="WXJ25" s="76"/>
      <c r="WXK25" s="76"/>
      <c r="WXL25" s="76"/>
      <c r="WXM25" s="76"/>
      <c r="WXN25" s="76"/>
      <c r="WXO25" s="76"/>
      <c r="WXP25" s="76"/>
      <c r="WXQ25" s="76"/>
      <c r="WXR25" s="76"/>
      <c r="WXS25" s="76"/>
      <c r="WXT25" s="76"/>
      <c r="WXU25" s="76"/>
      <c r="WXV25" s="76"/>
      <c r="WXW25" s="76"/>
      <c r="WXX25" s="76"/>
      <c r="WXY25" s="76"/>
      <c r="WXZ25" s="76"/>
      <c r="WYA25" s="76"/>
      <c r="WYB25" s="76"/>
      <c r="WYC25" s="76"/>
      <c r="WYD25" s="76"/>
      <c r="WYE25" s="76"/>
      <c r="WYF25" s="76"/>
      <c r="WYG25" s="76"/>
      <c r="WYH25" s="76"/>
      <c r="WYI25" s="76"/>
      <c r="WYJ25" s="76"/>
      <c r="WYK25" s="76"/>
      <c r="WYL25" s="76"/>
      <c r="WYM25" s="76"/>
      <c r="WYN25" s="76"/>
      <c r="WYO25" s="76"/>
      <c r="WYP25" s="76"/>
      <c r="WYQ25" s="76"/>
      <c r="WYR25" s="76"/>
      <c r="WYS25" s="76"/>
      <c r="WYT25" s="76"/>
      <c r="WYU25" s="76"/>
      <c r="WYV25" s="76"/>
      <c r="WYW25" s="76"/>
      <c r="WYX25" s="76"/>
      <c r="WYY25" s="76"/>
      <c r="WYZ25" s="76"/>
      <c r="WZA25" s="76"/>
      <c r="WZB25" s="76"/>
      <c r="WZC25" s="76"/>
      <c r="WZD25" s="76"/>
      <c r="WZE25" s="76"/>
      <c r="WZF25" s="76"/>
      <c r="WZG25" s="76"/>
      <c r="WZH25" s="76"/>
      <c r="WZI25" s="76"/>
      <c r="WZJ25" s="76"/>
      <c r="WZK25" s="76"/>
      <c r="WZL25" s="76"/>
      <c r="WZM25" s="76"/>
      <c r="WZN25" s="76"/>
      <c r="WZO25" s="76"/>
      <c r="WZP25" s="76"/>
      <c r="WZQ25" s="76"/>
      <c r="WZR25" s="76"/>
      <c r="WZS25" s="76"/>
      <c r="WZT25" s="76"/>
      <c r="WZU25" s="76"/>
      <c r="WZV25" s="76"/>
      <c r="WZW25" s="76"/>
      <c r="WZX25" s="76"/>
      <c r="WZY25" s="76"/>
      <c r="WZZ25" s="76"/>
      <c r="XAA25" s="76"/>
      <c r="XAB25" s="76"/>
      <c r="XAC25" s="76"/>
      <c r="XAD25" s="76"/>
      <c r="XAE25" s="76"/>
      <c r="XAF25" s="76"/>
      <c r="XAG25" s="76"/>
      <c r="XAH25" s="76"/>
      <c r="XAI25" s="76"/>
      <c r="XAJ25" s="76"/>
      <c r="XAK25" s="76"/>
      <c r="XAL25" s="76"/>
      <c r="XAM25" s="76"/>
      <c r="XAN25" s="76"/>
      <c r="XAO25" s="76"/>
      <c r="XAP25" s="76"/>
      <c r="XAQ25" s="76"/>
      <c r="XAR25" s="76"/>
      <c r="XAS25" s="76"/>
      <c r="XAT25" s="76"/>
      <c r="XAU25" s="76"/>
      <c r="XAV25" s="76"/>
      <c r="XAW25" s="76"/>
      <c r="XAX25" s="76"/>
      <c r="XAY25" s="76"/>
      <c r="XAZ25" s="76"/>
      <c r="XBA25" s="76"/>
      <c r="XBB25" s="76"/>
      <c r="XBC25" s="76"/>
      <c r="XBD25" s="76"/>
      <c r="XBE25" s="76"/>
      <c r="XBF25" s="76"/>
      <c r="XBG25" s="76"/>
      <c r="XBH25" s="76"/>
      <c r="XBI25" s="76"/>
      <c r="XBJ25" s="76"/>
      <c r="XBK25" s="76"/>
      <c r="XBL25" s="76"/>
      <c r="XBM25" s="76"/>
      <c r="XBN25" s="76"/>
      <c r="XBO25" s="76"/>
      <c r="XBP25" s="76"/>
      <c r="XBQ25" s="76"/>
      <c r="XBR25" s="76"/>
      <c r="XBS25" s="76"/>
      <c r="XBT25" s="76"/>
      <c r="XBU25" s="76"/>
      <c r="XBV25" s="76"/>
      <c r="XBW25" s="76"/>
      <c r="XBX25" s="76"/>
      <c r="XBY25" s="76"/>
      <c r="XBZ25" s="76"/>
      <c r="XCA25" s="76"/>
      <c r="XCB25" s="76"/>
      <c r="XCC25" s="76"/>
      <c r="XCD25" s="76"/>
      <c r="XCE25" s="76"/>
      <c r="XCF25" s="76"/>
      <c r="XCG25" s="76"/>
      <c r="XCH25" s="76"/>
      <c r="XCI25" s="76"/>
      <c r="XCJ25" s="76"/>
      <c r="XCK25" s="76"/>
      <c r="XCL25" s="76"/>
      <c r="XCM25" s="76"/>
      <c r="XCN25" s="76"/>
      <c r="XCO25" s="76"/>
      <c r="XCP25" s="76"/>
      <c r="XCQ25" s="76"/>
      <c r="XCR25" s="76"/>
      <c r="XCS25" s="76"/>
      <c r="XCT25" s="76"/>
      <c r="XCU25" s="76"/>
      <c r="XCV25" s="76"/>
      <c r="XCW25" s="76"/>
      <c r="XCX25" s="76"/>
      <c r="XCY25" s="76"/>
      <c r="XCZ25" s="76"/>
      <c r="XDA25" s="76"/>
      <c r="XDB25" s="76"/>
      <c r="XDC25" s="76"/>
      <c r="XDD25" s="76"/>
      <c r="XDE25" s="76"/>
      <c r="XDF25" s="76"/>
      <c r="XDG25" s="76"/>
      <c r="XDH25" s="76"/>
      <c r="XDI25" s="76"/>
      <c r="XDJ25" s="76"/>
      <c r="XDK25" s="76"/>
      <c r="XDL25" s="76"/>
      <c r="XDM25" s="76"/>
      <c r="XDN25" s="76"/>
      <c r="XDO25" s="76"/>
      <c r="XDP25" s="76"/>
      <c r="XDQ25" s="76"/>
      <c r="XDR25" s="76"/>
      <c r="XDS25" s="76"/>
      <c r="XDT25" s="76"/>
      <c r="XDU25" s="76"/>
      <c r="XDV25" s="76"/>
      <c r="XDW25" s="76"/>
      <c r="XDX25" s="76"/>
      <c r="XDY25" s="76"/>
      <c r="XDZ25" s="76"/>
      <c r="XEA25" s="76"/>
      <c r="XEB25" s="76"/>
      <c r="XEC25" s="76"/>
      <c r="XED25" s="76"/>
      <c r="XEE25" s="76"/>
      <c r="XEF25" s="76"/>
      <c r="XEG25" s="76"/>
      <c r="XEH25" s="76"/>
      <c r="XEI25" s="76"/>
      <c r="XEJ25" s="76"/>
      <c r="XEK25" s="76"/>
      <c r="XEL25" s="76"/>
      <c r="XEM25" s="76"/>
      <c r="XEN25" s="76"/>
      <c r="XEO25" s="76"/>
      <c r="XEP25" s="76"/>
      <c r="XEQ25" s="76"/>
      <c r="XER25" s="76"/>
      <c r="XES25" s="76"/>
      <c r="XET25" s="76"/>
      <c r="XEU25" s="76"/>
      <c r="XEV25" s="76"/>
      <c r="XEW25" s="76"/>
      <c r="XEX25" s="76"/>
      <c r="XEY25" s="76"/>
      <c r="XEZ25" s="76"/>
      <c r="XFA25" s="76"/>
      <c r="XFB25" s="76"/>
      <c r="XFC25" s="76"/>
      <c r="XFD25" s="76"/>
    </row>
    <row r="26" spans="1:17 16145:16384" s="64" customFormat="1" ht="19.5" customHeight="1" x14ac:dyDescent="0.25">
      <c r="A26" s="59"/>
      <c r="B26" s="138" t="s">
        <v>88</v>
      </c>
      <c r="C26" s="60"/>
      <c r="D26" s="59"/>
      <c r="E26" s="68"/>
      <c r="F26" s="68"/>
      <c r="G26" s="317" t="s">
        <v>89</v>
      </c>
      <c r="H26" s="317"/>
      <c r="I26" s="68"/>
      <c r="K26" s="68"/>
      <c r="L26" s="137"/>
      <c r="M26" s="317" t="s">
        <v>90</v>
      </c>
      <c r="N26" s="317"/>
      <c r="O26" s="139"/>
      <c r="P26" s="73"/>
    </row>
    <row r="27" spans="1:17 16145:16384" s="64" customFormat="1" ht="20.25" x14ac:dyDescent="0.25">
      <c r="A27" s="59"/>
      <c r="B27" s="140"/>
      <c r="C27" s="60"/>
      <c r="D27" s="59"/>
      <c r="E27" s="141" t="s">
        <v>91</v>
      </c>
      <c r="F27" s="142"/>
      <c r="G27" s="143" t="s">
        <v>92</v>
      </c>
      <c r="H27" s="144">
        <f>$L$24</f>
        <v>4407.1299999999992</v>
      </c>
      <c r="I27" s="312" t="s">
        <v>93</v>
      </c>
      <c r="J27" s="312"/>
      <c r="K27" s="68"/>
      <c r="L27" s="145"/>
      <c r="M27" s="146"/>
      <c r="N27" s="146"/>
      <c r="O27" s="147"/>
      <c r="P27" s="148"/>
      <c r="Q27" s="149"/>
    </row>
    <row r="28" spans="1:17 16145:16384" s="64" customFormat="1" ht="20.25" x14ac:dyDescent="0.25">
      <c r="A28" s="59"/>
      <c r="B28" s="150" t="s">
        <v>94</v>
      </c>
      <c r="C28" s="151"/>
      <c r="D28" s="133" t="s">
        <v>95</v>
      </c>
      <c r="E28" s="141" t="s">
        <v>91</v>
      </c>
      <c r="F28" s="152"/>
      <c r="G28" s="153" t="s">
        <v>92</v>
      </c>
      <c r="H28" s="154">
        <f>G24</f>
        <v>607.19999999999993</v>
      </c>
      <c r="I28" s="306" t="s">
        <v>96</v>
      </c>
      <c r="J28" s="306"/>
      <c r="K28" s="68"/>
      <c r="L28" s="155" t="s">
        <v>97</v>
      </c>
      <c r="M28" s="156">
        <f>SUMIF(O14:O23,"&gt;0",F14:F23)</f>
        <v>1700</v>
      </c>
      <c r="N28" s="71" t="s">
        <v>98</v>
      </c>
      <c r="O28" s="157"/>
      <c r="P28" s="158">
        <f>ROUND(M28,0)</f>
        <v>1700</v>
      </c>
      <c r="Q28" s="149"/>
    </row>
    <row r="29" spans="1:17 16145:16384" s="64" customFormat="1" ht="20.25" x14ac:dyDescent="0.25">
      <c r="A29" s="59"/>
      <c r="B29" s="159" t="s">
        <v>99</v>
      </c>
      <c r="C29" s="151"/>
      <c r="D29" s="133" t="s">
        <v>95</v>
      </c>
      <c r="E29" s="141" t="s">
        <v>91</v>
      </c>
      <c r="F29" s="152"/>
      <c r="G29" s="153" t="s">
        <v>92</v>
      </c>
      <c r="H29" s="160">
        <f>H24</f>
        <v>24.150000000000002</v>
      </c>
      <c r="I29" s="306" t="s">
        <v>100</v>
      </c>
      <c r="J29" s="306"/>
      <c r="K29" s="68"/>
      <c r="L29" s="161"/>
      <c r="M29" s="71"/>
      <c r="N29" s="71"/>
      <c r="O29" s="157"/>
      <c r="P29" s="162"/>
      <c r="Q29" s="149"/>
    </row>
    <row r="30" spans="1:17 16145:16384" s="64" customFormat="1" ht="20.25" x14ac:dyDescent="0.25">
      <c r="A30" s="59"/>
      <c r="B30" s="163" t="s">
        <v>101</v>
      </c>
      <c r="C30" s="164"/>
      <c r="D30" s="133" t="s">
        <v>95</v>
      </c>
      <c r="E30" s="141" t="s">
        <v>91</v>
      </c>
      <c r="F30" s="152"/>
      <c r="G30" s="153" t="s">
        <v>92</v>
      </c>
      <c r="H30" s="165">
        <f>$K$24</f>
        <v>1861.52</v>
      </c>
      <c r="I30" s="313" t="s">
        <v>102</v>
      </c>
      <c r="J30" s="313"/>
      <c r="K30" s="68"/>
      <c r="L30" s="166" t="s">
        <v>103</v>
      </c>
      <c r="M30" s="167">
        <f>SUM(M31:M32)</f>
        <v>2</v>
      </c>
      <c r="N30" s="168"/>
      <c r="O30" s="168">
        <v>1.61E-2</v>
      </c>
      <c r="P30" s="158">
        <f>P28*O30</f>
        <v>27.37</v>
      </c>
      <c r="Q30" s="149"/>
    </row>
    <row r="31" spans="1:17 16145:16384" s="64" customFormat="1" ht="20.25" x14ac:dyDescent="0.25">
      <c r="A31" s="59"/>
      <c r="B31" s="159" t="s">
        <v>104</v>
      </c>
      <c r="C31" s="60"/>
      <c r="D31" s="133" t="s">
        <v>95</v>
      </c>
      <c r="E31" s="141" t="s">
        <v>91</v>
      </c>
      <c r="F31" s="152"/>
      <c r="G31" s="153" t="s">
        <v>92</v>
      </c>
      <c r="H31" s="169">
        <f>$M$24</f>
        <v>586.5</v>
      </c>
      <c r="I31" s="306" t="s">
        <v>105</v>
      </c>
      <c r="J31" s="306"/>
      <c r="K31" s="68"/>
      <c r="L31" s="170" t="s">
        <v>106</v>
      </c>
      <c r="M31" s="171">
        <f>SUMIF(C14:C23,"M",O14:O23)/1.61%</f>
        <v>0</v>
      </c>
      <c r="N31" s="71"/>
      <c r="O31" s="157"/>
      <c r="P31" s="162"/>
      <c r="Q31" s="149"/>
    </row>
    <row r="32" spans="1:17 16145:16384" s="64" customFormat="1" ht="20.25" x14ac:dyDescent="0.25">
      <c r="A32" s="59"/>
      <c r="B32" s="159" t="s">
        <v>107</v>
      </c>
      <c r="C32" s="60"/>
      <c r="D32" s="133" t="s">
        <v>95</v>
      </c>
      <c r="E32" s="141" t="s">
        <v>91</v>
      </c>
      <c r="F32" s="152"/>
      <c r="G32" s="153" t="s">
        <v>92</v>
      </c>
      <c r="H32" s="172">
        <f>N24</f>
        <v>1669.8000000000002</v>
      </c>
      <c r="I32" s="306" t="s">
        <v>108</v>
      </c>
      <c r="J32" s="306"/>
      <c r="K32" s="68"/>
      <c r="L32" s="170" t="s">
        <v>109</v>
      </c>
      <c r="M32" s="167">
        <f>SUMIF(C14:C23,"F",O14:O23)/1.61%</f>
        <v>2</v>
      </c>
      <c r="N32" s="307" t="s">
        <v>110</v>
      </c>
      <c r="O32" s="307"/>
      <c r="P32" s="173">
        <f>ROUND(P30,0)</f>
        <v>27</v>
      </c>
      <c r="Q32" s="149"/>
    </row>
    <row r="33" spans="1:17" s="64" customFormat="1" ht="20.25" x14ac:dyDescent="0.25">
      <c r="A33" s="59"/>
      <c r="B33" s="174" t="s">
        <v>111</v>
      </c>
      <c r="C33" s="60"/>
      <c r="D33" s="133" t="s">
        <v>95</v>
      </c>
      <c r="E33" s="141" t="s">
        <v>91</v>
      </c>
      <c r="F33" s="175"/>
      <c r="G33" s="176" t="s">
        <v>92</v>
      </c>
      <c r="H33" s="177">
        <f>$P$32</f>
        <v>27</v>
      </c>
      <c r="I33" s="308" t="s">
        <v>112</v>
      </c>
      <c r="J33" s="308"/>
      <c r="K33" s="68"/>
      <c r="L33" s="178"/>
      <c r="M33" s="179"/>
      <c r="N33" s="179"/>
      <c r="O33" s="180"/>
      <c r="P33" s="181"/>
      <c r="Q33" s="149"/>
    </row>
    <row r="34" spans="1:17" s="64" customFormat="1" ht="19.5" customHeight="1" x14ac:dyDescent="0.25">
      <c r="A34" s="59"/>
      <c r="B34" s="60"/>
      <c r="C34" s="60"/>
      <c r="D34" s="59"/>
      <c r="E34" s="68"/>
      <c r="F34" s="68"/>
      <c r="G34" s="73"/>
      <c r="H34" s="68"/>
      <c r="I34" s="68"/>
      <c r="J34" s="182"/>
      <c r="K34" s="73"/>
      <c r="L34" s="137"/>
      <c r="M34" s="73"/>
      <c r="N34" s="73"/>
      <c r="O34" s="183"/>
      <c r="P34" s="73"/>
    </row>
    <row r="35" spans="1:17" s="64" customFormat="1" ht="19.5" customHeight="1" x14ac:dyDescent="0.25">
      <c r="A35" s="59"/>
      <c r="B35" s="60"/>
      <c r="C35" s="60"/>
      <c r="D35" s="59"/>
      <c r="E35" s="68"/>
      <c r="F35" s="68"/>
      <c r="G35" s="73"/>
      <c r="H35" s="68"/>
      <c r="I35" s="68"/>
      <c r="J35" s="182"/>
      <c r="K35" s="73"/>
      <c r="L35" s="137"/>
      <c r="M35" s="73"/>
      <c r="N35" s="73"/>
      <c r="O35" s="183"/>
      <c r="P35" s="73"/>
    </row>
    <row r="36" spans="1:17" s="189" customFormat="1" ht="17.25" x14ac:dyDescent="0.25">
      <c r="A36" s="65"/>
      <c r="B36" s="309" t="s">
        <v>113</v>
      </c>
      <c r="C36" s="309"/>
      <c r="D36" s="309"/>
      <c r="E36" s="309"/>
      <c r="F36" s="309"/>
      <c r="G36" s="184" t="s">
        <v>114</v>
      </c>
      <c r="H36" s="185">
        <f>SUM(H27:H33)</f>
        <v>9183.2999999999993</v>
      </c>
      <c r="I36" s="186" t="s">
        <v>115</v>
      </c>
      <c r="J36" s="310"/>
      <c r="K36" s="310"/>
      <c r="L36" s="187"/>
      <c r="M36" s="311"/>
      <c r="N36" s="311"/>
      <c r="O36" s="188"/>
      <c r="P36" s="66"/>
    </row>
    <row r="37" spans="1:17" x14ac:dyDescent="0.25">
      <c r="K37" s="55"/>
      <c r="L37" s="190"/>
      <c r="M37" s="190"/>
      <c r="N37" s="55"/>
      <c r="O37" s="191"/>
      <c r="P37" s="55"/>
    </row>
    <row r="38" spans="1:17" x14ac:dyDescent="0.25">
      <c r="K38" s="55"/>
      <c r="L38" s="190"/>
      <c r="M38" s="190"/>
      <c r="N38" s="55"/>
      <c r="O38" s="191"/>
      <c r="P38" s="55"/>
    </row>
    <row r="39" spans="1:17" ht="14.25" x14ac:dyDescent="0.25">
      <c r="B39" s="192"/>
      <c r="C39" s="192"/>
      <c r="D39" s="193" t="s">
        <v>27</v>
      </c>
      <c r="E39" s="194"/>
      <c r="F39" s="194"/>
      <c r="G39" s="195"/>
      <c r="H39" s="194"/>
      <c r="I39" s="194"/>
      <c r="J39" s="193"/>
      <c r="K39" s="194"/>
      <c r="L39" s="195"/>
      <c r="M39" s="195"/>
      <c r="N39" s="195" t="s">
        <v>28</v>
      </c>
      <c r="O39" s="196"/>
      <c r="P39" s="71"/>
    </row>
    <row r="40" spans="1:17" ht="14.25" x14ac:dyDescent="0.25">
      <c r="B40" s="192"/>
      <c r="C40" s="192"/>
      <c r="D40" s="197" t="str">
        <f>'PROG. VER. REND.'!A27</f>
        <v>Nome e Cognome</v>
      </c>
      <c r="E40" s="198"/>
      <c r="F40" s="198"/>
      <c r="G40" s="71"/>
      <c r="H40" s="198"/>
      <c r="I40" s="198"/>
      <c r="J40" s="197"/>
      <c r="K40" s="198"/>
      <c r="L40" s="71"/>
      <c r="M40" s="305" t="str">
        <f>'PROG. VER. REND.'!E27</f>
        <v>Prof. Nome e Cognome</v>
      </c>
      <c r="N40" s="305"/>
      <c r="O40" s="305"/>
      <c r="P40" s="71"/>
    </row>
  </sheetData>
  <mergeCells count="28">
    <mergeCell ref="D1:K2"/>
    <mergeCell ref="L1:M1"/>
    <mergeCell ref="L2:M2"/>
    <mergeCell ref="D4:K4"/>
    <mergeCell ref="M4:N4"/>
    <mergeCell ref="D6:H6"/>
    <mergeCell ref="J6:K6"/>
    <mergeCell ref="N6:O6"/>
    <mergeCell ref="D8:L8"/>
    <mergeCell ref="G11:H11"/>
    <mergeCell ref="M11:P11"/>
    <mergeCell ref="A12:A13"/>
    <mergeCell ref="B12:B13"/>
    <mergeCell ref="C12:C13"/>
    <mergeCell ref="G26:H26"/>
    <mergeCell ref="M26:N26"/>
    <mergeCell ref="I27:J27"/>
    <mergeCell ref="I28:J28"/>
    <mergeCell ref="I29:J29"/>
    <mergeCell ref="I30:J30"/>
    <mergeCell ref="I31:J31"/>
    <mergeCell ref="M40:O40"/>
    <mergeCell ref="I32:J32"/>
    <mergeCell ref="N32:O32"/>
    <mergeCell ref="I33:J33"/>
    <mergeCell ref="B36:F36"/>
    <mergeCell ref="J36:K36"/>
    <mergeCell ref="M36:N36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8"/>
  <sheetViews>
    <sheetView topLeftCell="A7" zoomScaleNormal="100" workbookViewId="0">
      <selection activeCell="A14" sqref="A14"/>
    </sheetView>
  </sheetViews>
  <sheetFormatPr defaultColWidth="8.7109375" defaultRowHeight="15" x14ac:dyDescent="0.25"/>
  <cols>
    <col min="1" max="1" width="20.7109375" style="1" customWidth="1"/>
    <col min="2" max="2" width="48.4257812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2"/>
    </row>
    <row r="10" spans="1:7" ht="22.5" customHeight="1" x14ac:dyDescent="0.25">
      <c r="A10" s="199" t="s">
        <v>6</v>
      </c>
      <c r="B10" s="5"/>
      <c r="C10" s="5"/>
      <c r="D10" s="5"/>
      <c r="E10" s="199" t="s">
        <v>116</v>
      </c>
      <c r="F10" s="200"/>
      <c r="G10" s="200"/>
    </row>
    <row r="11" spans="1:7" ht="22.5" customHeight="1" x14ac:dyDescent="0.25">
      <c r="A11" s="4" t="s">
        <v>117</v>
      </c>
      <c r="B11" s="5"/>
      <c r="C11" s="5"/>
      <c r="D11" s="5"/>
      <c r="E11" s="331" t="s">
        <v>118</v>
      </c>
      <c r="F11" s="331"/>
      <c r="G11" s="331"/>
    </row>
    <row r="12" spans="1:7" ht="22.5" customHeight="1" x14ac:dyDescent="0.25">
      <c r="A12" s="201" t="str">
        <f>'PROG. VER. REND.'!A12</f>
        <v>CUP:</v>
      </c>
      <c r="B12" s="5"/>
      <c r="C12" s="5"/>
      <c r="D12" s="5"/>
      <c r="E12" s="331" t="s">
        <v>119</v>
      </c>
      <c r="F12" s="331"/>
      <c r="G12" s="331"/>
    </row>
    <row r="13" spans="1:7" ht="22.5" customHeight="1" x14ac:dyDescent="0.25">
      <c r="A13" s="199" t="s">
        <v>120</v>
      </c>
      <c r="B13" s="5"/>
      <c r="C13" s="5"/>
      <c r="D13" s="5"/>
      <c r="E13" s="331" t="s">
        <v>121</v>
      </c>
      <c r="F13" s="331"/>
      <c r="G13" s="331"/>
    </row>
    <row r="14" spans="1:7" ht="22.5" customHeight="1" x14ac:dyDescent="0.25">
      <c r="A14" s="199" t="str">
        <f>'PROG. VER. REND.'!A13</f>
        <v>CNP:</v>
      </c>
      <c r="B14" s="5"/>
      <c r="C14" s="5"/>
      <c r="D14" s="5"/>
      <c r="E14" s="4"/>
      <c r="F14" s="200"/>
      <c r="G14" s="200"/>
    </row>
    <row r="15" spans="1:7" ht="16.5" customHeight="1" x14ac:dyDescent="0.25">
      <c r="A15" s="5"/>
      <c r="B15" s="5"/>
      <c r="C15" s="5"/>
      <c r="D15" s="5"/>
      <c r="E15" s="4"/>
      <c r="F15" s="200"/>
      <c r="G15" s="200"/>
    </row>
    <row r="16" spans="1:7" ht="16.5" customHeight="1" x14ac:dyDescent="0.25">
      <c r="A16" s="328" t="s">
        <v>122</v>
      </c>
      <c r="B16" s="328"/>
      <c r="C16" s="328"/>
      <c r="D16" s="328"/>
      <c r="E16" s="328"/>
      <c r="F16" s="328"/>
      <c r="G16" s="328"/>
    </row>
    <row r="17" spans="1:7" x14ac:dyDescent="0.25">
      <c r="A17" s="2"/>
      <c r="B17" s="2"/>
      <c r="C17" s="2"/>
      <c r="D17" s="2"/>
      <c r="E17" s="2"/>
    </row>
    <row r="18" spans="1:7" ht="22.5" customHeight="1" x14ac:dyDescent="0.25">
      <c r="A18" s="300" t="s">
        <v>123</v>
      </c>
      <c r="B18" s="300"/>
      <c r="C18" s="300"/>
      <c r="D18" s="300"/>
      <c r="E18" s="300"/>
      <c r="F18" s="300"/>
      <c r="G18" s="300"/>
    </row>
    <row r="19" spans="1:7" ht="26.25" x14ac:dyDescent="0.25">
      <c r="A19" s="203"/>
      <c r="B19" s="9"/>
      <c r="C19" s="9"/>
      <c r="D19" s="9"/>
      <c r="E19" s="9"/>
      <c r="F19" s="9"/>
      <c r="G19" s="9"/>
    </row>
    <row r="20" spans="1:7" ht="18.75" x14ac:dyDescent="0.3">
      <c r="B20" s="204"/>
    </row>
    <row r="21" spans="1:7" ht="19.5" customHeight="1" x14ac:dyDescent="0.25">
      <c r="A21" s="205" t="s">
        <v>124</v>
      </c>
      <c r="B21" s="205" t="s">
        <v>125</v>
      </c>
      <c r="C21" s="205" t="s">
        <v>126</v>
      </c>
      <c r="D21" s="205" t="s">
        <v>127</v>
      </c>
      <c r="E21" s="205" t="s">
        <v>128</v>
      </c>
      <c r="F21" s="205" t="s">
        <v>129</v>
      </c>
      <c r="G21" s="205" t="s">
        <v>130</v>
      </c>
    </row>
    <row r="22" spans="1:7" ht="24.75" customHeight="1" x14ac:dyDescent="0.25">
      <c r="A22" s="206">
        <v>123325</v>
      </c>
      <c r="B22" s="207" t="s">
        <v>131</v>
      </c>
      <c r="C22" s="208">
        <v>1</v>
      </c>
      <c r="D22" s="209">
        <v>1000</v>
      </c>
      <c r="E22" s="210">
        <f t="shared" ref="E22:E46" si="0">C22*D22</f>
        <v>1000</v>
      </c>
      <c r="F22" s="210">
        <f t="shared" ref="F22:F46" si="1">E22*22/100</f>
        <v>220</v>
      </c>
      <c r="G22" s="211">
        <f t="shared" ref="G22:G46" si="2">E22+F22</f>
        <v>1220</v>
      </c>
    </row>
    <row r="23" spans="1:7" ht="24.75" customHeight="1" x14ac:dyDescent="0.25">
      <c r="A23" s="206"/>
      <c r="B23" s="207"/>
      <c r="C23" s="208"/>
      <c r="D23" s="209"/>
      <c r="E23" s="210">
        <f t="shared" si="0"/>
        <v>0</v>
      </c>
      <c r="F23" s="210">
        <f t="shared" si="1"/>
        <v>0</v>
      </c>
      <c r="G23" s="211">
        <f t="shared" si="2"/>
        <v>0</v>
      </c>
    </row>
    <row r="24" spans="1:7" ht="24.75" customHeight="1" x14ac:dyDescent="0.25">
      <c r="A24" s="206"/>
      <c r="B24" s="207"/>
      <c r="C24" s="208"/>
      <c r="D24" s="209"/>
      <c r="E24" s="210">
        <f t="shared" si="0"/>
        <v>0</v>
      </c>
      <c r="F24" s="210">
        <f t="shared" si="1"/>
        <v>0</v>
      </c>
      <c r="G24" s="211">
        <f t="shared" si="2"/>
        <v>0</v>
      </c>
    </row>
    <row r="25" spans="1:7" ht="24.75" customHeight="1" x14ac:dyDescent="0.25">
      <c r="A25" s="206"/>
      <c r="B25" s="207"/>
      <c r="C25" s="208"/>
      <c r="D25" s="209"/>
      <c r="E25" s="210">
        <f t="shared" si="0"/>
        <v>0</v>
      </c>
      <c r="F25" s="210">
        <f t="shared" si="1"/>
        <v>0</v>
      </c>
      <c r="G25" s="211">
        <f t="shared" si="2"/>
        <v>0</v>
      </c>
    </row>
    <row r="26" spans="1:7" ht="24.75" customHeight="1" x14ac:dyDescent="0.25">
      <c r="A26" s="206"/>
      <c r="B26" s="207"/>
      <c r="C26" s="208"/>
      <c r="D26" s="209"/>
      <c r="E26" s="210">
        <f t="shared" si="0"/>
        <v>0</v>
      </c>
      <c r="F26" s="210">
        <f t="shared" si="1"/>
        <v>0</v>
      </c>
      <c r="G26" s="211">
        <f t="shared" si="2"/>
        <v>0</v>
      </c>
    </row>
    <row r="27" spans="1:7" ht="24.75" customHeight="1" x14ac:dyDescent="0.25">
      <c r="A27" s="206"/>
      <c r="B27" s="207"/>
      <c r="C27" s="208"/>
      <c r="D27" s="209"/>
      <c r="E27" s="210">
        <f t="shared" si="0"/>
        <v>0</v>
      </c>
      <c r="F27" s="210">
        <f t="shared" si="1"/>
        <v>0</v>
      </c>
      <c r="G27" s="211">
        <f t="shared" si="2"/>
        <v>0</v>
      </c>
    </row>
    <row r="28" spans="1:7" ht="24.75" customHeight="1" x14ac:dyDescent="0.25">
      <c r="A28" s="206"/>
      <c r="B28" s="207"/>
      <c r="C28" s="208"/>
      <c r="D28" s="209"/>
      <c r="E28" s="210">
        <f t="shared" si="0"/>
        <v>0</v>
      </c>
      <c r="F28" s="210">
        <f t="shared" si="1"/>
        <v>0</v>
      </c>
      <c r="G28" s="211">
        <f t="shared" si="2"/>
        <v>0</v>
      </c>
    </row>
    <row r="29" spans="1:7" ht="24.75" customHeight="1" x14ac:dyDescent="0.25">
      <c r="A29" s="206"/>
      <c r="B29" s="207"/>
      <c r="C29" s="208"/>
      <c r="D29" s="209"/>
      <c r="E29" s="210">
        <f t="shared" si="0"/>
        <v>0</v>
      </c>
      <c r="F29" s="210">
        <f t="shared" si="1"/>
        <v>0</v>
      </c>
      <c r="G29" s="211">
        <f t="shared" si="2"/>
        <v>0</v>
      </c>
    </row>
    <row r="30" spans="1:7" ht="24.75" customHeight="1" x14ac:dyDescent="0.25">
      <c r="A30" s="206"/>
      <c r="B30" s="207"/>
      <c r="C30" s="208"/>
      <c r="D30" s="209"/>
      <c r="E30" s="210">
        <f t="shared" si="0"/>
        <v>0</v>
      </c>
      <c r="F30" s="210">
        <f t="shared" si="1"/>
        <v>0</v>
      </c>
      <c r="G30" s="211">
        <f t="shared" si="2"/>
        <v>0</v>
      </c>
    </row>
    <row r="31" spans="1:7" ht="24.75" customHeight="1" x14ac:dyDescent="0.25">
      <c r="A31" s="206"/>
      <c r="B31" s="207"/>
      <c r="C31" s="208"/>
      <c r="D31" s="209"/>
      <c r="E31" s="210">
        <f t="shared" si="0"/>
        <v>0</v>
      </c>
      <c r="F31" s="210">
        <f t="shared" si="1"/>
        <v>0</v>
      </c>
      <c r="G31" s="211">
        <f t="shared" si="2"/>
        <v>0</v>
      </c>
    </row>
    <row r="32" spans="1:7" ht="24.75" customHeight="1" x14ac:dyDescent="0.25">
      <c r="A32" s="206"/>
      <c r="B32" s="207"/>
      <c r="C32" s="208"/>
      <c r="D32" s="209"/>
      <c r="E32" s="210">
        <f t="shared" si="0"/>
        <v>0</v>
      </c>
      <c r="F32" s="210">
        <f t="shared" si="1"/>
        <v>0</v>
      </c>
      <c r="G32" s="211">
        <f t="shared" si="2"/>
        <v>0</v>
      </c>
    </row>
    <row r="33" spans="1:7" ht="24.75" customHeight="1" x14ac:dyDescent="0.25">
      <c r="A33" s="206"/>
      <c r="B33" s="207"/>
      <c r="C33" s="208"/>
      <c r="D33" s="209"/>
      <c r="E33" s="210">
        <f t="shared" si="0"/>
        <v>0</v>
      </c>
      <c r="F33" s="210">
        <f t="shared" si="1"/>
        <v>0</v>
      </c>
      <c r="G33" s="211">
        <f t="shared" si="2"/>
        <v>0</v>
      </c>
    </row>
    <row r="34" spans="1:7" ht="24.75" customHeight="1" x14ac:dyDescent="0.25">
      <c r="A34" s="206"/>
      <c r="B34" s="207"/>
      <c r="C34" s="208"/>
      <c r="D34" s="209"/>
      <c r="E34" s="210">
        <f t="shared" si="0"/>
        <v>0</v>
      </c>
      <c r="F34" s="210">
        <f t="shared" si="1"/>
        <v>0</v>
      </c>
      <c r="G34" s="211">
        <f t="shared" si="2"/>
        <v>0</v>
      </c>
    </row>
    <row r="35" spans="1:7" ht="24.75" customHeight="1" x14ac:dyDescent="0.25">
      <c r="A35" s="206"/>
      <c r="B35" s="207"/>
      <c r="C35" s="208"/>
      <c r="D35" s="209"/>
      <c r="E35" s="210">
        <f t="shared" si="0"/>
        <v>0</v>
      </c>
      <c r="F35" s="210">
        <f t="shared" si="1"/>
        <v>0</v>
      </c>
      <c r="G35" s="211">
        <f t="shared" si="2"/>
        <v>0</v>
      </c>
    </row>
    <row r="36" spans="1:7" ht="24.75" customHeight="1" x14ac:dyDescent="0.25">
      <c r="A36" s="206"/>
      <c r="B36" s="207"/>
      <c r="C36" s="208"/>
      <c r="D36" s="209"/>
      <c r="E36" s="210">
        <f t="shared" si="0"/>
        <v>0</v>
      </c>
      <c r="F36" s="210">
        <f t="shared" si="1"/>
        <v>0</v>
      </c>
      <c r="G36" s="211">
        <f t="shared" si="2"/>
        <v>0</v>
      </c>
    </row>
    <row r="37" spans="1:7" ht="24.75" customHeight="1" x14ac:dyDescent="0.25">
      <c r="A37" s="206"/>
      <c r="B37" s="207"/>
      <c r="C37" s="208"/>
      <c r="D37" s="209"/>
      <c r="E37" s="210">
        <f t="shared" si="0"/>
        <v>0</v>
      </c>
      <c r="F37" s="210">
        <f t="shared" si="1"/>
        <v>0</v>
      </c>
      <c r="G37" s="211">
        <f t="shared" si="2"/>
        <v>0</v>
      </c>
    </row>
    <row r="38" spans="1:7" ht="24.75" customHeight="1" x14ac:dyDescent="0.25">
      <c r="A38" s="206"/>
      <c r="B38" s="207"/>
      <c r="C38" s="208"/>
      <c r="D38" s="209"/>
      <c r="E38" s="210">
        <f t="shared" si="0"/>
        <v>0</v>
      </c>
      <c r="F38" s="210">
        <f t="shared" si="1"/>
        <v>0</v>
      </c>
      <c r="G38" s="211">
        <f t="shared" si="2"/>
        <v>0</v>
      </c>
    </row>
    <row r="39" spans="1:7" ht="24.75" customHeight="1" x14ac:dyDescent="0.25">
      <c r="A39" s="206"/>
      <c r="B39" s="207"/>
      <c r="C39" s="208"/>
      <c r="D39" s="209"/>
      <c r="E39" s="210">
        <f t="shared" si="0"/>
        <v>0</v>
      </c>
      <c r="F39" s="210">
        <f t="shared" si="1"/>
        <v>0</v>
      </c>
      <c r="G39" s="211">
        <f t="shared" si="2"/>
        <v>0</v>
      </c>
    </row>
    <row r="40" spans="1:7" ht="24.75" customHeight="1" x14ac:dyDescent="0.25">
      <c r="A40" s="212"/>
      <c r="B40" s="213"/>
      <c r="C40" s="214"/>
      <c r="D40" s="215"/>
      <c r="E40" s="216">
        <f t="shared" si="0"/>
        <v>0</v>
      </c>
      <c r="F40" s="216">
        <f t="shared" si="1"/>
        <v>0</v>
      </c>
      <c r="G40" s="217">
        <f t="shared" si="2"/>
        <v>0</v>
      </c>
    </row>
    <row r="41" spans="1:7" ht="24.75" customHeight="1" x14ac:dyDescent="0.25">
      <c r="A41" s="212"/>
      <c r="B41" s="213"/>
      <c r="C41" s="214"/>
      <c r="D41" s="215"/>
      <c r="E41" s="216">
        <f t="shared" si="0"/>
        <v>0</v>
      </c>
      <c r="F41" s="216">
        <f t="shared" si="1"/>
        <v>0</v>
      </c>
      <c r="G41" s="217">
        <f t="shared" si="2"/>
        <v>0</v>
      </c>
    </row>
    <row r="42" spans="1:7" ht="24.75" customHeight="1" x14ac:dyDescent="0.25">
      <c r="A42" s="212"/>
      <c r="B42" s="213"/>
      <c r="C42" s="214"/>
      <c r="D42" s="215"/>
      <c r="E42" s="216">
        <f t="shared" si="0"/>
        <v>0</v>
      </c>
      <c r="F42" s="216">
        <f t="shared" si="1"/>
        <v>0</v>
      </c>
      <c r="G42" s="217">
        <f t="shared" si="2"/>
        <v>0</v>
      </c>
    </row>
    <row r="43" spans="1:7" ht="24.75" customHeight="1" x14ac:dyDescent="0.25">
      <c r="A43" s="212">
        <v>3655896</v>
      </c>
      <c r="B43" s="213" t="s">
        <v>131</v>
      </c>
      <c r="C43" s="214">
        <v>4</v>
      </c>
      <c r="D43" s="215">
        <v>2000</v>
      </c>
      <c r="E43" s="216">
        <f t="shared" si="0"/>
        <v>8000</v>
      </c>
      <c r="F43" s="216">
        <f t="shared" si="1"/>
        <v>1760</v>
      </c>
      <c r="G43" s="217">
        <f t="shared" si="2"/>
        <v>9760</v>
      </c>
    </row>
    <row r="44" spans="1:7" ht="24.75" customHeight="1" x14ac:dyDescent="0.25">
      <c r="A44" s="212"/>
      <c r="B44" s="213"/>
      <c r="C44" s="214"/>
      <c r="D44" s="215"/>
      <c r="E44" s="216">
        <f t="shared" si="0"/>
        <v>0</v>
      </c>
      <c r="F44" s="216">
        <f t="shared" si="1"/>
        <v>0</v>
      </c>
      <c r="G44" s="217">
        <f t="shared" si="2"/>
        <v>0</v>
      </c>
    </row>
    <row r="45" spans="1:7" ht="24.75" customHeight="1" x14ac:dyDescent="0.25">
      <c r="A45" s="212"/>
      <c r="B45" s="213"/>
      <c r="C45" s="214"/>
      <c r="D45" s="215"/>
      <c r="E45" s="216">
        <f t="shared" si="0"/>
        <v>0</v>
      </c>
      <c r="F45" s="216">
        <f t="shared" si="1"/>
        <v>0</v>
      </c>
      <c r="G45" s="217">
        <f t="shared" si="2"/>
        <v>0</v>
      </c>
    </row>
    <row r="46" spans="1:7" ht="24.75" customHeight="1" x14ac:dyDescent="0.25">
      <c r="A46" s="218"/>
      <c r="B46" s="219"/>
      <c r="C46" s="220"/>
      <c r="D46" s="221"/>
      <c r="E46" s="222">
        <f t="shared" si="0"/>
        <v>0</v>
      </c>
      <c r="F46" s="222">
        <f t="shared" si="1"/>
        <v>0</v>
      </c>
      <c r="G46" s="223">
        <f t="shared" si="2"/>
        <v>0</v>
      </c>
    </row>
    <row r="47" spans="1:7" ht="24.75" customHeight="1" x14ac:dyDescent="0.25">
      <c r="A47" s="224"/>
      <c r="B47" s="224"/>
      <c r="C47" s="224"/>
      <c r="D47" s="224"/>
      <c r="E47" s="225">
        <f>SUM(E22:E46)</f>
        <v>9000</v>
      </c>
      <c r="F47" s="226">
        <f>SUM(F22:F46)</f>
        <v>1980</v>
      </c>
      <c r="G47" s="227">
        <f>SUM(G22:G46)</f>
        <v>10980</v>
      </c>
    </row>
    <row r="48" spans="1:7" x14ac:dyDescent="0.25">
      <c r="E48" s="45"/>
      <c r="F48" s="45"/>
      <c r="G48" s="45"/>
    </row>
    <row r="49" spans="2:7" x14ac:dyDescent="0.25">
      <c r="E49" s="45"/>
      <c r="F49" s="45"/>
      <c r="G49" s="45"/>
    </row>
    <row r="50" spans="2:7" ht="18.75" x14ac:dyDescent="0.25">
      <c r="B50" s="329" t="s">
        <v>132</v>
      </c>
      <c r="C50" s="329"/>
      <c r="D50" s="329"/>
      <c r="E50" s="329"/>
    </row>
    <row r="51" spans="2:7" ht="24.75" customHeight="1" x14ac:dyDescent="0.25">
      <c r="B51" s="330" t="s">
        <v>133</v>
      </c>
      <c r="C51" s="330"/>
      <c r="D51" s="330"/>
      <c r="E51" s="228">
        <f>E47</f>
        <v>9000</v>
      </c>
    </row>
    <row r="52" spans="2:7" ht="24.75" customHeight="1" x14ac:dyDescent="0.25">
      <c r="B52" s="330" t="s">
        <v>134</v>
      </c>
      <c r="C52" s="330"/>
      <c r="D52" s="330"/>
      <c r="E52" s="228">
        <f>F47</f>
        <v>1980</v>
      </c>
    </row>
    <row r="53" spans="2:7" ht="24.75" customHeight="1" x14ac:dyDescent="0.25">
      <c r="B53" s="327" t="s">
        <v>135</v>
      </c>
      <c r="C53" s="327"/>
      <c r="D53" s="327"/>
      <c r="E53" s="229">
        <f>E51+E52</f>
        <v>10980</v>
      </c>
    </row>
    <row r="56" spans="2:7" x14ac:dyDescent="0.25">
      <c r="B56" s="43"/>
    </row>
    <row r="57" spans="2:7" x14ac:dyDescent="0.25">
      <c r="B57" s="37" t="s">
        <v>27</v>
      </c>
      <c r="C57" s="37"/>
      <c r="D57" s="40"/>
      <c r="E57" s="40" t="s">
        <v>28</v>
      </c>
      <c r="F57" s="230"/>
    </row>
    <row r="58" spans="2:7" x14ac:dyDescent="0.25">
      <c r="B58" s="38" t="str">
        <f>'PROG. VER. REND.'!A27</f>
        <v>Nome e Cognome</v>
      </c>
      <c r="C58" s="38"/>
      <c r="D58" s="38"/>
      <c r="E58" s="41" t="str">
        <f>'PROG. VER. REND.'!E27</f>
        <v>Prof. Nome e Cognome</v>
      </c>
      <c r="F58" s="231"/>
    </row>
  </sheetData>
  <mergeCells count="16">
    <mergeCell ref="A1:E2"/>
    <mergeCell ref="A3:E3"/>
    <mergeCell ref="A4:E4"/>
    <mergeCell ref="A5:E5"/>
    <mergeCell ref="A6:E6"/>
    <mergeCell ref="A7:E7"/>
    <mergeCell ref="A8:E8"/>
    <mergeCell ref="E11:G11"/>
    <mergeCell ref="E12:G12"/>
    <mergeCell ref="E13:G13"/>
    <mergeCell ref="B53:D53"/>
    <mergeCell ref="A16:G16"/>
    <mergeCell ref="A18:G18"/>
    <mergeCell ref="B50:E50"/>
    <mergeCell ref="B51:D51"/>
    <mergeCell ref="B52:D52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3"/>
  <sheetViews>
    <sheetView topLeftCell="A37" zoomScaleNormal="100" workbookViewId="0">
      <selection activeCell="E63" sqref="E63"/>
    </sheetView>
  </sheetViews>
  <sheetFormatPr defaultColWidth="8.7109375" defaultRowHeight="15" x14ac:dyDescent="0.25"/>
  <cols>
    <col min="1" max="1" width="20.7109375" style="1" customWidth="1"/>
    <col min="2" max="2" width="60.710937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2"/>
    </row>
    <row r="10" spans="1:7" ht="22.5" customHeight="1" x14ac:dyDescent="0.25">
      <c r="A10" s="232" t="s">
        <v>6</v>
      </c>
      <c r="B10" s="2"/>
      <c r="C10" s="2"/>
      <c r="D10" s="2"/>
      <c r="E10" s="232" t="s">
        <v>116</v>
      </c>
    </row>
    <row r="11" spans="1:7" ht="22.5" customHeight="1" x14ac:dyDescent="0.25">
      <c r="A11" s="3"/>
      <c r="B11" s="2"/>
      <c r="C11" s="2"/>
      <c r="D11" s="2"/>
      <c r="E11" s="334" t="s">
        <v>118</v>
      </c>
      <c r="F11" s="334"/>
      <c r="G11" s="334"/>
    </row>
    <row r="12" spans="1:7" ht="22.5" customHeight="1" x14ac:dyDescent="0.25">
      <c r="A12" s="201" t="str">
        <f>'PROG. VER. REND.'!A12</f>
        <v>CUP:</v>
      </c>
      <c r="B12" s="2"/>
      <c r="C12" s="2"/>
      <c r="D12" s="2"/>
      <c r="E12" s="334" t="s">
        <v>119</v>
      </c>
      <c r="F12" s="334"/>
      <c r="G12" s="334"/>
    </row>
    <row r="13" spans="1:7" ht="22.5" customHeight="1" x14ac:dyDescent="0.25">
      <c r="A13" s="232" t="s">
        <v>120</v>
      </c>
      <c r="B13" s="2"/>
      <c r="C13" s="2"/>
      <c r="D13" s="2"/>
      <c r="E13" s="334" t="s">
        <v>121</v>
      </c>
      <c r="F13" s="334"/>
      <c r="G13" s="334"/>
    </row>
    <row r="14" spans="1:7" ht="22.5" customHeight="1" x14ac:dyDescent="0.25">
      <c r="A14" s="232" t="str">
        <f>'PROG. VER. REND.'!A13</f>
        <v>CNP:</v>
      </c>
      <c r="B14" s="2"/>
      <c r="C14" s="2"/>
      <c r="D14" s="2"/>
      <c r="E14" s="3"/>
      <c r="F14" s="3"/>
      <c r="G14" s="3"/>
    </row>
    <row r="15" spans="1:7" ht="16.5" customHeight="1" x14ac:dyDescent="0.25">
      <c r="A15" s="2"/>
      <c r="B15" s="2"/>
      <c r="C15" s="2"/>
      <c r="D15" s="2"/>
      <c r="E15" s="3"/>
    </row>
    <row r="16" spans="1:7" ht="16.5" customHeight="1" x14ac:dyDescent="0.25">
      <c r="A16" s="328" t="s">
        <v>136</v>
      </c>
      <c r="B16" s="328"/>
      <c r="C16" s="328"/>
      <c r="D16" s="328"/>
      <c r="E16" s="328"/>
      <c r="F16" s="328"/>
      <c r="G16" s="328"/>
    </row>
    <row r="17" spans="1:7" ht="16.5" customHeight="1" x14ac:dyDescent="0.25">
      <c r="A17" s="202"/>
      <c r="B17" s="202"/>
      <c r="C17" s="202"/>
      <c r="D17" s="202"/>
      <c r="E17" s="202"/>
      <c r="F17" s="202"/>
      <c r="G17" s="202"/>
    </row>
    <row r="18" spans="1:7" ht="22.5" customHeight="1" x14ac:dyDescent="0.25">
      <c r="A18" s="332" t="s">
        <v>137</v>
      </c>
      <c r="B18" s="332"/>
      <c r="C18" s="332"/>
      <c r="D18" s="332"/>
      <c r="E18" s="332"/>
      <c r="F18" s="332"/>
      <c r="G18" s="332"/>
    </row>
    <row r="19" spans="1:7" x14ac:dyDescent="0.25">
      <c r="A19" s="2"/>
      <c r="B19" s="2"/>
      <c r="C19" s="2"/>
      <c r="D19" s="2"/>
      <c r="E19" s="2"/>
    </row>
    <row r="20" spans="1:7" ht="18.75" x14ac:dyDescent="0.3">
      <c r="B20" s="204"/>
    </row>
    <row r="21" spans="1:7" s="236" customFormat="1" ht="19.5" customHeight="1" x14ac:dyDescent="0.25">
      <c r="A21" s="233" t="s">
        <v>124</v>
      </c>
      <c r="B21" s="234" t="s">
        <v>125</v>
      </c>
      <c r="C21" s="234" t="s">
        <v>126</v>
      </c>
      <c r="D21" s="234" t="s">
        <v>127</v>
      </c>
      <c r="E21" s="234" t="s">
        <v>128</v>
      </c>
      <c r="F21" s="234" t="s">
        <v>129</v>
      </c>
      <c r="G21" s="235" t="s">
        <v>130</v>
      </c>
    </row>
    <row r="22" spans="1:7" s="242" customFormat="1" ht="24.75" customHeight="1" x14ac:dyDescent="0.25">
      <c r="A22" s="237"/>
      <c r="B22" s="238"/>
      <c r="C22" s="238"/>
      <c r="D22" s="239"/>
      <c r="E22" s="240">
        <f t="shared" ref="E22:E51" si="0">C22*D22</f>
        <v>0</v>
      </c>
      <c r="F22" s="240">
        <f t="shared" ref="F22:F51" si="1">E22*22/100</f>
        <v>0</v>
      </c>
      <c r="G22" s="241">
        <f t="shared" ref="G22:G51" si="2">E22+F22</f>
        <v>0</v>
      </c>
    </row>
    <row r="23" spans="1:7" s="242" customFormat="1" ht="24.75" customHeight="1" x14ac:dyDescent="0.25">
      <c r="A23" s="212"/>
      <c r="B23" s="243"/>
      <c r="C23" s="243"/>
      <c r="D23" s="244"/>
      <c r="E23" s="245">
        <f t="shared" si="0"/>
        <v>0</v>
      </c>
      <c r="F23" s="245">
        <f t="shared" si="1"/>
        <v>0</v>
      </c>
      <c r="G23" s="246">
        <f t="shared" si="2"/>
        <v>0</v>
      </c>
    </row>
    <row r="24" spans="1:7" s="242" customFormat="1" ht="24.75" customHeight="1" x14ac:dyDescent="0.25">
      <c r="A24" s="212"/>
      <c r="B24" s="243"/>
      <c r="C24" s="243"/>
      <c r="D24" s="244"/>
      <c r="E24" s="245">
        <f t="shared" si="0"/>
        <v>0</v>
      </c>
      <c r="F24" s="245">
        <f t="shared" si="1"/>
        <v>0</v>
      </c>
      <c r="G24" s="246">
        <f t="shared" si="2"/>
        <v>0</v>
      </c>
    </row>
    <row r="25" spans="1:7" s="242" customFormat="1" ht="24.75" customHeight="1" x14ac:dyDescent="0.25">
      <c r="A25" s="212"/>
      <c r="B25" s="243"/>
      <c r="C25" s="243"/>
      <c r="D25" s="244"/>
      <c r="E25" s="245">
        <f t="shared" si="0"/>
        <v>0</v>
      </c>
      <c r="F25" s="245">
        <f t="shared" si="1"/>
        <v>0</v>
      </c>
      <c r="G25" s="246">
        <f t="shared" si="2"/>
        <v>0</v>
      </c>
    </row>
    <row r="26" spans="1:7" s="242" customFormat="1" ht="24.75" customHeight="1" x14ac:dyDescent="0.25">
      <c r="A26" s="212"/>
      <c r="B26" s="243"/>
      <c r="C26" s="243"/>
      <c r="D26" s="244"/>
      <c r="E26" s="245">
        <f t="shared" si="0"/>
        <v>0</v>
      </c>
      <c r="F26" s="245">
        <f t="shared" si="1"/>
        <v>0</v>
      </c>
      <c r="G26" s="246">
        <f t="shared" si="2"/>
        <v>0</v>
      </c>
    </row>
    <row r="27" spans="1:7" s="242" customFormat="1" ht="24.75" customHeight="1" x14ac:dyDescent="0.25">
      <c r="A27" s="212"/>
      <c r="B27" s="243"/>
      <c r="C27" s="243"/>
      <c r="D27" s="244"/>
      <c r="E27" s="245">
        <f t="shared" si="0"/>
        <v>0</v>
      </c>
      <c r="F27" s="245">
        <f t="shared" si="1"/>
        <v>0</v>
      </c>
      <c r="G27" s="246">
        <f t="shared" si="2"/>
        <v>0</v>
      </c>
    </row>
    <row r="28" spans="1:7" s="242" customFormat="1" ht="24.75" customHeight="1" x14ac:dyDescent="0.25">
      <c r="A28" s="212"/>
      <c r="B28" s="243"/>
      <c r="C28" s="243"/>
      <c r="D28" s="244"/>
      <c r="E28" s="245">
        <f t="shared" si="0"/>
        <v>0</v>
      </c>
      <c r="F28" s="245">
        <f t="shared" si="1"/>
        <v>0</v>
      </c>
      <c r="G28" s="246">
        <f t="shared" si="2"/>
        <v>0</v>
      </c>
    </row>
    <row r="29" spans="1:7" s="242" customFormat="1" ht="24.75" customHeight="1" x14ac:dyDescent="0.25">
      <c r="A29" s="212"/>
      <c r="B29" s="243"/>
      <c r="C29" s="243"/>
      <c r="D29" s="244"/>
      <c r="E29" s="245">
        <f t="shared" si="0"/>
        <v>0</v>
      </c>
      <c r="F29" s="245">
        <f t="shared" si="1"/>
        <v>0</v>
      </c>
      <c r="G29" s="246">
        <f t="shared" si="2"/>
        <v>0</v>
      </c>
    </row>
    <row r="30" spans="1:7" s="242" customFormat="1" ht="24.75" customHeight="1" x14ac:dyDescent="0.25">
      <c r="A30" s="212"/>
      <c r="B30" s="243"/>
      <c r="C30" s="243"/>
      <c r="D30" s="244"/>
      <c r="E30" s="245">
        <f t="shared" si="0"/>
        <v>0</v>
      </c>
      <c r="F30" s="245">
        <f t="shared" si="1"/>
        <v>0</v>
      </c>
      <c r="G30" s="246">
        <f t="shared" si="2"/>
        <v>0</v>
      </c>
    </row>
    <row r="31" spans="1:7" s="242" customFormat="1" ht="24.75" customHeight="1" x14ac:dyDescent="0.25">
      <c r="A31" s="212"/>
      <c r="B31" s="243"/>
      <c r="C31" s="243"/>
      <c r="D31" s="244"/>
      <c r="E31" s="245">
        <f t="shared" si="0"/>
        <v>0</v>
      </c>
      <c r="F31" s="245">
        <f t="shared" si="1"/>
        <v>0</v>
      </c>
      <c r="G31" s="246">
        <f t="shared" si="2"/>
        <v>0</v>
      </c>
    </row>
    <row r="32" spans="1:7" s="242" customFormat="1" ht="24.75" customHeight="1" x14ac:dyDescent="0.25">
      <c r="A32" s="212"/>
      <c r="B32" s="243"/>
      <c r="C32" s="243"/>
      <c r="D32" s="244"/>
      <c r="E32" s="245">
        <f t="shared" si="0"/>
        <v>0</v>
      </c>
      <c r="F32" s="245">
        <f t="shared" si="1"/>
        <v>0</v>
      </c>
      <c r="G32" s="246">
        <f t="shared" si="2"/>
        <v>0</v>
      </c>
    </row>
    <row r="33" spans="1:7" s="242" customFormat="1" ht="24.75" customHeight="1" x14ac:dyDescent="0.25">
      <c r="A33" s="212"/>
      <c r="B33" s="243"/>
      <c r="C33" s="243"/>
      <c r="D33" s="244"/>
      <c r="E33" s="245">
        <f t="shared" si="0"/>
        <v>0</v>
      </c>
      <c r="F33" s="245">
        <f t="shared" si="1"/>
        <v>0</v>
      </c>
      <c r="G33" s="246">
        <f t="shared" si="2"/>
        <v>0</v>
      </c>
    </row>
    <row r="34" spans="1:7" s="242" customFormat="1" ht="24.75" customHeight="1" x14ac:dyDescent="0.25">
      <c r="A34" s="212"/>
      <c r="B34" s="243"/>
      <c r="C34" s="243"/>
      <c r="D34" s="244"/>
      <c r="E34" s="245">
        <f t="shared" si="0"/>
        <v>0</v>
      </c>
      <c r="F34" s="245">
        <f t="shared" si="1"/>
        <v>0</v>
      </c>
      <c r="G34" s="246">
        <f t="shared" si="2"/>
        <v>0</v>
      </c>
    </row>
    <row r="35" spans="1:7" s="242" customFormat="1" ht="24.75" customHeight="1" x14ac:dyDescent="0.25">
      <c r="A35" s="212"/>
      <c r="B35" s="243"/>
      <c r="C35" s="243"/>
      <c r="D35" s="244"/>
      <c r="E35" s="245">
        <f t="shared" si="0"/>
        <v>0</v>
      </c>
      <c r="F35" s="245">
        <f t="shared" si="1"/>
        <v>0</v>
      </c>
      <c r="G35" s="246">
        <f t="shared" si="2"/>
        <v>0</v>
      </c>
    </row>
    <row r="36" spans="1:7" s="242" customFormat="1" ht="24.75" customHeight="1" x14ac:dyDescent="0.25">
      <c r="A36" s="212"/>
      <c r="B36" s="243"/>
      <c r="C36" s="243"/>
      <c r="D36" s="244"/>
      <c r="E36" s="245">
        <f t="shared" si="0"/>
        <v>0</v>
      </c>
      <c r="F36" s="245">
        <f t="shared" si="1"/>
        <v>0</v>
      </c>
      <c r="G36" s="246">
        <f t="shared" si="2"/>
        <v>0</v>
      </c>
    </row>
    <row r="37" spans="1:7" s="242" customFormat="1" ht="24.75" customHeight="1" x14ac:dyDescent="0.25">
      <c r="A37" s="212"/>
      <c r="B37" s="243"/>
      <c r="C37" s="243"/>
      <c r="D37" s="244"/>
      <c r="E37" s="245">
        <f t="shared" si="0"/>
        <v>0</v>
      </c>
      <c r="F37" s="245">
        <f t="shared" si="1"/>
        <v>0</v>
      </c>
      <c r="G37" s="246">
        <f t="shared" si="2"/>
        <v>0</v>
      </c>
    </row>
    <row r="38" spans="1:7" s="242" customFormat="1" ht="24.75" customHeight="1" x14ac:dyDescent="0.25">
      <c r="A38" s="212"/>
      <c r="B38" s="243"/>
      <c r="C38" s="243"/>
      <c r="D38" s="244"/>
      <c r="E38" s="245">
        <f t="shared" si="0"/>
        <v>0</v>
      </c>
      <c r="F38" s="245">
        <f t="shared" si="1"/>
        <v>0</v>
      </c>
      <c r="G38" s="246">
        <f t="shared" si="2"/>
        <v>0</v>
      </c>
    </row>
    <row r="39" spans="1:7" s="242" customFormat="1" ht="24.75" customHeight="1" x14ac:dyDescent="0.25">
      <c r="A39" s="212"/>
      <c r="B39" s="243"/>
      <c r="C39" s="243"/>
      <c r="D39" s="244"/>
      <c r="E39" s="245">
        <f t="shared" si="0"/>
        <v>0</v>
      </c>
      <c r="F39" s="245">
        <f t="shared" si="1"/>
        <v>0</v>
      </c>
      <c r="G39" s="246">
        <f t="shared" si="2"/>
        <v>0</v>
      </c>
    </row>
    <row r="40" spans="1:7" s="242" customFormat="1" ht="24.75" customHeight="1" x14ac:dyDescent="0.25">
      <c r="A40" s="212"/>
      <c r="B40" s="243"/>
      <c r="C40" s="243"/>
      <c r="D40" s="244"/>
      <c r="E40" s="245">
        <f t="shared" si="0"/>
        <v>0</v>
      </c>
      <c r="F40" s="245">
        <f t="shared" si="1"/>
        <v>0</v>
      </c>
      <c r="G40" s="246">
        <f t="shared" si="2"/>
        <v>0</v>
      </c>
    </row>
    <row r="41" spans="1:7" s="242" customFormat="1" ht="24.75" customHeight="1" x14ac:dyDescent="0.25">
      <c r="A41" s="212"/>
      <c r="B41" s="243"/>
      <c r="C41" s="243"/>
      <c r="D41" s="244"/>
      <c r="E41" s="245">
        <f t="shared" si="0"/>
        <v>0</v>
      </c>
      <c r="F41" s="245">
        <f t="shared" si="1"/>
        <v>0</v>
      </c>
      <c r="G41" s="246">
        <f t="shared" si="2"/>
        <v>0</v>
      </c>
    </row>
    <row r="42" spans="1:7" ht="24.75" customHeight="1" x14ac:dyDescent="0.25">
      <c r="A42" s="212"/>
      <c r="B42" s="243"/>
      <c r="C42" s="243"/>
      <c r="D42" s="244"/>
      <c r="E42" s="245">
        <f t="shared" si="0"/>
        <v>0</v>
      </c>
      <c r="F42" s="245">
        <f t="shared" si="1"/>
        <v>0</v>
      </c>
      <c r="G42" s="246">
        <f t="shared" si="2"/>
        <v>0</v>
      </c>
    </row>
    <row r="43" spans="1:7" ht="24.75" customHeight="1" x14ac:dyDescent="0.25">
      <c r="A43" s="212"/>
      <c r="B43" s="243"/>
      <c r="C43" s="243"/>
      <c r="D43" s="244"/>
      <c r="E43" s="245">
        <f t="shared" si="0"/>
        <v>0</v>
      </c>
      <c r="F43" s="245">
        <f t="shared" si="1"/>
        <v>0</v>
      </c>
      <c r="G43" s="246">
        <f t="shared" si="2"/>
        <v>0</v>
      </c>
    </row>
    <row r="44" spans="1:7" ht="24.75" customHeight="1" x14ac:dyDescent="0.25">
      <c r="A44" s="212"/>
      <c r="B44" s="243"/>
      <c r="C44" s="243"/>
      <c r="D44" s="244"/>
      <c r="E44" s="245">
        <f t="shared" si="0"/>
        <v>0</v>
      </c>
      <c r="F44" s="245">
        <f t="shared" si="1"/>
        <v>0</v>
      </c>
      <c r="G44" s="246">
        <f t="shared" si="2"/>
        <v>0</v>
      </c>
    </row>
    <row r="45" spans="1:7" ht="24.75" customHeight="1" x14ac:dyDescent="0.25">
      <c r="A45" s="212"/>
      <c r="B45" s="243"/>
      <c r="C45" s="243"/>
      <c r="D45" s="244"/>
      <c r="E45" s="245">
        <f t="shared" si="0"/>
        <v>0</v>
      </c>
      <c r="F45" s="245">
        <f t="shared" si="1"/>
        <v>0</v>
      </c>
      <c r="G45" s="246">
        <f t="shared" si="2"/>
        <v>0</v>
      </c>
    </row>
    <row r="46" spans="1:7" ht="24.75" customHeight="1" x14ac:dyDescent="0.25">
      <c r="A46" s="212"/>
      <c r="B46" s="243"/>
      <c r="C46" s="243"/>
      <c r="D46" s="244"/>
      <c r="E46" s="245">
        <f t="shared" si="0"/>
        <v>0</v>
      </c>
      <c r="F46" s="245">
        <f t="shared" si="1"/>
        <v>0</v>
      </c>
      <c r="G46" s="246">
        <f t="shared" si="2"/>
        <v>0</v>
      </c>
    </row>
    <row r="47" spans="1:7" ht="24.75" customHeight="1" x14ac:dyDescent="0.25">
      <c r="A47" s="212"/>
      <c r="B47" s="243"/>
      <c r="C47" s="243"/>
      <c r="D47" s="244"/>
      <c r="E47" s="245">
        <f t="shared" si="0"/>
        <v>0</v>
      </c>
      <c r="F47" s="245">
        <f t="shared" si="1"/>
        <v>0</v>
      </c>
      <c r="G47" s="246">
        <f t="shared" si="2"/>
        <v>0</v>
      </c>
    </row>
    <row r="48" spans="1:7" ht="24.75" customHeight="1" x14ac:dyDescent="0.25">
      <c r="A48" s="212"/>
      <c r="B48" s="213"/>
      <c r="C48" s="213"/>
      <c r="D48" s="247"/>
      <c r="E48" s="248">
        <f t="shared" si="0"/>
        <v>0</v>
      </c>
      <c r="F48" s="248">
        <f t="shared" si="1"/>
        <v>0</v>
      </c>
      <c r="G48" s="249">
        <f t="shared" si="2"/>
        <v>0</v>
      </c>
    </row>
    <row r="49" spans="1:7" ht="24.75" customHeight="1" x14ac:dyDescent="0.25">
      <c r="A49" s="212"/>
      <c r="B49" s="213"/>
      <c r="C49" s="213"/>
      <c r="D49" s="247"/>
      <c r="E49" s="248">
        <f t="shared" si="0"/>
        <v>0</v>
      </c>
      <c r="F49" s="248">
        <f t="shared" si="1"/>
        <v>0</v>
      </c>
      <c r="G49" s="249">
        <f t="shared" si="2"/>
        <v>0</v>
      </c>
    </row>
    <row r="50" spans="1:7" ht="24.75" customHeight="1" x14ac:dyDescent="0.25">
      <c r="A50" s="212"/>
      <c r="B50" s="213"/>
      <c r="C50" s="213"/>
      <c r="D50" s="247"/>
      <c r="E50" s="248">
        <f t="shared" si="0"/>
        <v>0</v>
      </c>
      <c r="F50" s="248">
        <f t="shared" si="1"/>
        <v>0</v>
      </c>
      <c r="G50" s="249">
        <f t="shared" si="2"/>
        <v>0</v>
      </c>
    </row>
    <row r="51" spans="1:7" ht="24.75" customHeight="1" x14ac:dyDescent="0.25">
      <c r="A51" s="218"/>
      <c r="B51" s="219"/>
      <c r="C51" s="219"/>
      <c r="D51" s="250"/>
      <c r="E51" s="251">
        <f t="shared" si="0"/>
        <v>0</v>
      </c>
      <c r="F51" s="251">
        <f t="shared" si="1"/>
        <v>0</v>
      </c>
      <c r="G51" s="252">
        <f t="shared" si="2"/>
        <v>0</v>
      </c>
    </row>
    <row r="52" spans="1:7" ht="24.75" customHeight="1" x14ac:dyDescent="0.25">
      <c r="A52" s="253"/>
      <c r="B52" s="253"/>
      <c r="C52" s="253"/>
      <c r="D52" s="253"/>
      <c r="E52" s="254">
        <f>SUM(E22:E51)</f>
        <v>0</v>
      </c>
      <c r="F52" s="255">
        <f>SUM(F22:F51)</f>
        <v>0</v>
      </c>
      <c r="G52" s="256">
        <f>SUM(G22:G51)</f>
        <v>0</v>
      </c>
    </row>
    <row r="54" spans="1:7" x14ac:dyDescent="0.25">
      <c r="E54" s="45"/>
      <c r="F54" s="45"/>
      <c r="G54" s="45"/>
    </row>
    <row r="55" spans="1:7" ht="18.75" x14ac:dyDescent="0.3">
      <c r="B55" s="333" t="s">
        <v>132</v>
      </c>
      <c r="C55" s="333"/>
      <c r="D55" s="333"/>
      <c r="E55" s="333"/>
    </row>
    <row r="56" spans="1:7" ht="24.75" customHeight="1" x14ac:dyDescent="0.25">
      <c r="B56" s="330" t="s">
        <v>133</v>
      </c>
      <c r="C56" s="330"/>
      <c r="D56" s="330"/>
      <c r="E56" s="257">
        <f>E52</f>
        <v>0</v>
      </c>
    </row>
    <row r="57" spans="1:7" ht="24.75" customHeight="1" x14ac:dyDescent="0.25">
      <c r="B57" s="330" t="s">
        <v>134</v>
      </c>
      <c r="C57" s="330"/>
      <c r="D57" s="330"/>
      <c r="E57" s="257">
        <f>F52</f>
        <v>0</v>
      </c>
    </row>
    <row r="58" spans="1:7" ht="24.75" customHeight="1" x14ac:dyDescent="0.25">
      <c r="B58" s="327" t="s">
        <v>135</v>
      </c>
      <c r="C58" s="327"/>
      <c r="D58" s="327"/>
      <c r="E58" s="258">
        <f>E56+E57</f>
        <v>0</v>
      </c>
    </row>
    <row r="61" spans="1:7" x14ac:dyDescent="0.25">
      <c r="B61" s="37" t="s">
        <v>27</v>
      </c>
      <c r="C61" s="37"/>
      <c r="D61" s="40"/>
      <c r="E61" s="40" t="s">
        <v>28</v>
      </c>
      <c r="F61" s="230"/>
    </row>
    <row r="62" spans="1:7" x14ac:dyDescent="0.25">
      <c r="B62" s="38" t="str">
        <f>'PROG. VER. REND.'!A27</f>
        <v>Nome e Cognome</v>
      </c>
      <c r="C62" s="38"/>
      <c r="D62" s="38"/>
      <c r="E62" s="41" t="str">
        <f>'PROG. VER. REND.'!E27</f>
        <v>Prof. Nome e Cognome</v>
      </c>
      <c r="F62" s="231"/>
    </row>
    <row r="63" spans="1:7" x14ac:dyDescent="0.25">
      <c r="B63" s="43"/>
    </row>
  </sheetData>
  <mergeCells count="16">
    <mergeCell ref="A1:E2"/>
    <mergeCell ref="A3:E3"/>
    <mergeCell ref="A4:E4"/>
    <mergeCell ref="A5:E5"/>
    <mergeCell ref="A6:E6"/>
    <mergeCell ref="A7:E7"/>
    <mergeCell ref="A8:E8"/>
    <mergeCell ref="E11:G11"/>
    <mergeCell ref="E12:G12"/>
    <mergeCell ref="E13:G13"/>
    <mergeCell ref="B58:D58"/>
    <mergeCell ref="A16:G16"/>
    <mergeCell ref="A18:G18"/>
    <mergeCell ref="B55:E55"/>
    <mergeCell ref="B56:D56"/>
    <mergeCell ref="B57:D57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4"/>
  <sheetViews>
    <sheetView topLeftCell="A34" zoomScaleNormal="100" workbookViewId="0">
      <selection activeCell="E54" sqref="E54"/>
    </sheetView>
  </sheetViews>
  <sheetFormatPr defaultColWidth="8.7109375" defaultRowHeight="15" x14ac:dyDescent="0.25"/>
  <cols>
    <col min="1" max="1" width="20.7109375" style="1" customWidth="1"/>
    <col min="2" max="2" width="60.710937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2"/>
    </row>
    <row r="10" spans="1:7" ht="22.5" customHeight="1" x14ac:dyDescent="0.25">
      <c r="A10" s="232" t="s">
        <v>6</v>
      </c>
      <c r="B10" s="2"/>
      <c r="C10" s="2"/>
      <c r="D10" s="2"/>
      <c r="E10" s="232" t="s">
        <v>116</v>
      </c>
    </row>
    <row r="11" spans="1:7" ht="22.5" customHeight="1" x14ac:dyDescent="0.25">
      <c r="A11" s="3"/>
      <c r="B11" s="2"/>
      <c r="C11" s="2"/>
      <c r="D11" s="2"/>
      <c r="E11" s="334" t="s">
        <v>118</v>
      </c>
      <c r="F11" s="334"/>
      <c r="G11" s="334"/>
    </row>
    <row r="12" spans="1:7" ht="22.5" customHeight="1" x14ac:dyDescent="0.25">
      <c r="A12" s="201" t="str">
        <f>'PROG. VER. REND.'!A12</f>
        <v>CUP:</v>
      </c>
      <c r="B12" s="2"/>
      <c r="C12" s="2"/>
      <c r="D12" s="2"/>
      <c r="E12" s="334" t="s">
        <v>119</v>
      </c>
      <c r="F12" s="334"/>
      <c r="G12" s="334"/>
    </row>
    <row r="13" spans="1:7" ht="22.5" customHeight="1" x14ac:dyDescent="0.25">
      <c r="A13" s="199" t="s">
        <v>120</v>
      </c>
      <c r="B13" s="2"/>
      <c r="C13" s="2"/>
      <c r="D13" s="2"/>
      <c r="E13" s="334" t="s">
        <v>121</v>
      </c>
      <c r="F13" s="334"/>
      <c r="G13" s="334"/>
    </row>
    <row r="14" spans="1:7" ht="22.5" customHeight="1" x14ac:dyDescent="0.25">
      <c r="A14" s="201" t="str">
        <f>'PROG. VER. REND.'!A13</f>
        <v>CNP:</v>
      </c>
      <c r="B14" s="2"/>
      <c r="C14" s="2"/>
      <c r="D14" s="2"/>
      <c r="E14" s="3"/>
    </row>
    <row r="15" spans="1:7" ht="16.5" customHeight="1" x14ac:dyDescent="0.25">
      <c r="A15" s="2"/>
      <c r="B15" s="2"/>
      <c r="C15" s="2"/>
      <c r="D15" s="2"/>
      <c r="E15" s="3"/>
    </row>
    <row r="16" spans="1:7" ht="16.5" customHeight="1" x14ac:dyDescent="0.25">
      <c r="A16" s="328" t="s">
        <v>122</v>
      </c>
      <c r="B16" s="328"/>
      <c r="C16" s="328"/>
      <c r="D16" s="328"/>
      <c r="E16" s="328"/>
      <c r="F16" s="328"/>
      <c r="G16" s="328"/>
    </row>
    <row r="17" spans="1:7" ht="16.5" customHeight="1" x14ac:dyDescent="0.25">
      <c r="A17" s="202"/>
      <c r="B17" s="202"/>
      <c r="C17" s="202"/>
      <c r="D17" s="202"/>
      <c r="E17" s="202"/>
      <c r="F17" s="202"/>
      <c r="G17" s="202"/>
    </row>
    <row r="18" spans="1:7" ht="21" x14ac:dyDescent="0.25">
      <c r="A18" s="332" t="s">
        <v>138</v>
      </c>
      <c r="B18" s="332"/>
      <c r="C18" s="332"/>
      <c r="D18" s="332"/>
      <c r="E18" s="332"/>
      <c r="F18" s="332"/>
      <c r="G18" s="332"/>
    </row>
    <row r="19" spans="1:7" x14ac:dyDescent="0.25">
      <c r="A19" s="2"/>
      <c r="B19" s="2"/>
      <c r="C19" s="2"/>
      <c r="D19" s="2"/>
      <c r="E19" s="2"/>
    </row>
    <row r="20" spans="1:7" ht="18.75" x14ac:dyDescent="0.3">
      <c r="B20" s="204"/>
    </row>
    <row r="21" spans="1:7" s="236" customFormat="1" ht="19.5" customHeight="1" x14ac:dyDescent="0.25">
      <c r="A21" s="233" t="s">
        <v>124</v>
      </c>
      <c r="B21" s="234" t="s">
        <v>125</v>
      </c>
      <c r="C21" s="234" t="s">
        <v>126</v>
      </c>
      <c r="D21" s="234" t="s">
        <v>127</v>
      </c>
      <c r="E21" s="234" t="s">
        <v>128</v>
      </c>
      <c r="F21" s="234" t="s">
        <v>129</v>
      </c>
      <c r="G21" s="235" t="s">
        <v>130</v>
      </c>
    </row>
    <row r="22" spans="1:7" ht="24.75" customHeight="1" x14ac:dyDescent="0.25">
      <c r="A22" s="259"/>
      <c r="B22" s="260"/>
      <c r="C22" s="261"/>
      <c r="D22" s="262"/>
      <c r="E22" s="263">
        <f t="shared" ref="E22:E42" si="0">C22*D22</f>
        <v>0</v>
      </c>
      <c r="F22" s="263">
        <f t="shared" ref="F22:F42" si="1">E22*22/100</f>
        <v>0</v>
      </c>
      <c r="G22" s="264">
        <f t="shared" ref="G22:G42" si="2">E22+F22</f>
        <v>0</v>
      </c>
    </row>
    <row r="23" spans="1:7" ht="24.75" customHeight="1" x14ac:dyDescent="0.25">
      <c r="A23" s="265"/>
      <c r="B23" s="266"/>
      <c r="C23" s="267"/>
      <c r="D23" s="268"/>
      <c r="E23" s="269">
        <f t="shared" si="0"/>
        <v>0</v>
      </c>
      <c r="F23" s="269">
        <f t="shared" si="1"/>
        <v>0</v>
      </c>
      <c r="G23" s="270">
        <f t="shared" si="2"/>
        <v>0</v>
      </c>
    </row>
    <row r="24" spans="1:7" ht="24.75" customHeight="1" x14ac:dyDescent="0.25">
      <c r="A24" s="265"/>
      <c r="B24" s="266"/>
      <c r="C24" s="267"/>
      <c r="D24" s="268"/>
      <c r="E24" s="269">
        <f t="shared" si="0"/>
        <v>0</v>
      </c>
      <c r="F24" s="269">
        <f t="shared" si="1"/>
        <v>0</v>
      </c>
      <c r="G24" s="270">
        <f t="shared" si="2"/>
        <v>0</v>
      </c>
    </row>
    <row r="25" spans="1:7" ht="24.75" customHeight="1" x14ac:dyDescent="0.25">
      <c r="A25" s="265"/>
      <c r="B25" s="266"/>
      <c r="C25" s="267"/>
      <c r="D25" s="268"/>
      <c r="E25" s="269">
        <f t="shared" si="0"/>
        <v>0</v>
      </c>
      <c r="F25" s="269">
        <f t="shared" si="1"/>
        <v>0</v>
      </c>
      <c r="G25" s="270">
        <f t="shared" si="2"/>
        <v>0</v>
      </c>
    </row>
    <row r="26" spans="1:7" ht="24.75" customHeight="1" x14ac:dyDescent="0.25">
      <c r="A26" s="265"/>
      <c r="B26" s="266"/>
      <c r="C26" s="267"/>
      <c r="D26" s="268"/>
      <c r="E26" s="269">
        <f t="shared" si="0"/>
        <v>0</v>
      </c>
      <c r="F26" s="269">
        <f t="shared" si="1"/>
        <v>0</v>
      </c>
      <c r="G26" s="270">
        <f t="shared" si="2"/>
        <v>0</v>
      </c>
    </row>
    <row r="27" spans="1:7" ht="24.75" customHeight="1" x14ac:dyDescent="0.25">
      <c r="A27" s="265"/>
      <c r="B27" s="266"/>
      <c r="C27" s="267"/>
      <c r="D27" s="268"/>
      <c r="E27" s="269">
        <f t="shared" si="0"/>
        <v>0</v>
      </c>
      <c r="F27" s="269">
        <f t="shared" si="1"/>
        <v>0</v>
      </c>
      <c r="G27" s="270">
        <f t="shared" si="2"/>
        <v>0</v>
      </c>
    </row>
    <row r="28" spans="1:7" ht="24.75" customHeight="1" x14ac:dyDescent="0.25">
      <c r="A28" s="265"/>
      <c r="B28" s="266"/>
      <c r="C28" s="267"/>
      <c r="D28" s="268"/>
      <c r="E28" s="269">
        <f t="shared" si="0"/>
        <v>0</v>
      </c>
      <c r="F28" s="269">
        <f t="shared" si="1"/>
        <v>0</v>
      </c>
      <c r="G28" s="270">
        <f t="shared" si="2"/>
        <v>0</v>
      </c>
    </row>
    <row r="29" spans="1:7" ht="24.75" customHeight="1" x14ac:dyDescent="0.25">
      <c r="A29" s="265"/>
      <c r="B29" s="266"/>
      <c r="C29" s="267"/>
      <c r="D29" s="268"/>
      <c r="E29" s="269">
        <f t="shared" si="0"/>
        <v>0</v>
      </c>
      <c r="F29" s="269">
        <f t="shared" si="1"/>
        <v>0</v>
      </c>
      <c r="G29" s="270">
        <f t="shared" si="2"/>
        <v>0</v>
      </c>
    </row>
    <row r="30" spans="1:7" ht="24.75" customHeight="1" x14ac:dyDescent="0.25">
      <c r="A30" s="265"/>
      <c r="B30" s="266"/>
      <c r="C30" s="267"/>
      <c r="D30" s="268"/>
      <c r="E30" s="269">
        <f t="shared" si="0"/>
        <v>0</v>
      </c>
      <c r="F30" s="269">
        <f t="shared" si="1"/>
        <v>0</v>
      </c>
      <c r="G30" s="270">
        <f t="shared" si="2"/>
        <v>0</v>
      </c>
    </row>
    <row r="31" spans="1:7" ht="24.75" customHeight="1" x14ac:dyDescent="0.25">
      <c r="A31" s="265"/>
      <c r="B31" s="266"/>
      <c r="C31" s="267"/>
      <c r="D31" s="268"/>
      <c r="E31" s="269">
        <f t="shared" si="0"/>
        <v>0</v>
      </c>
      <c r="F31" s="269">
        <f t="shared" si="1"/>
        <v>0</v>
      </c>
      <c r="G31" s="270">
        <f t="shared" si="2"/>
        <v>0</v>
      </c>
    </row>
    <row r="32" spans="1:7" ht="24.75" customHeight="1" x14ac:dyDescent="0.25">
      <c r="A32" s="265"/>
      <c r="B32" s="266"/>
      <c r="C32" s="267"/>
      <c r="D32" s="268"/>
      <c r="E32" s="269">
        <f t="shared" si="0"/>
        <v>0</v>
      </c>
      <c r="F32" s="269">
        <f t="shared" si="1"/>
        <v>0</v>
      </c>
      <c r="G32" s="270">
        <f t="shared" si="2"/>
        <v>0</v>
      </c>
    </row>
    <row r="33" spans="1:7" ht="24.75" customHeight="1" x14ac:dyDescent="0.25">
      <c r="A33" s="265"/>
      <c r="B33" s="266"/>
      <c r="C33" s="267"/>
      <c r="D33" s="268"/>
      <c r="E33" s="269">
        <f t="shared" si="0"/>
        <v>0</v>
      </c>
      <c r="F33" s="269">
        <f t="shared" si="1"/>
        <v>0</v>
      </c>
      <c r="G33" s="270">
        <f t="shared" si="2"/>
        <v>0</v>
      </c>
    </row>
    <row r="34" spans="1:7" ht="24.75" customHeight="1" x14ac:dyDescent="0.25">
      <c r="A34" s="265"/>
      <c r="B34" s="266"/>
      <c r="C34" s="267"/>
      <c r="D34" s="268"/>
      <c r="E34" s="269">
        <f t="shared" si="0"/>
        <v>0</v>
      </c>
      <c r="F34" s="269">
        <f t="shared" si="1"/>
        <v>0</v>
      </c>
      <c r="G34" s="270">
        <f t="shared" si="2"/>
        <v>0</v>
      </c>
    </row>
    <row r="35" spans="1:7" ht="24.75" customHeight="1" x14ac:dyDescent="0.25">
      <c r="A35" s="265"/>
      <c r="B35" s="266"/>
      <c r="C35" s="267"/>
      <c r="D35" s="268"/>
      <c r="E35" s="269">
        <f t="shared" si="0"/>
        <v>0</v>
      </c>
      <c r="F35" s="269">
        <f t="shared" si="1"/>
        <v>0</v>
      </c>
      <c r="G35" s="270">
        <f t="shared" si="2"/>
        <v>0</v>
      </c>
    </row>
    <row r="36" spans="1:7" ht="24.75" customHeight="1" x14ac:dyDescent="0.25">
      <c r="A36" s="265"/>
      <c r="B36" s="266"/>
      <c r="C36" s="267"/>
      <c r="D36" s="268"/>
      <c r="E36" s="269">
        <f t="shared" si="0"/>
        <v>0</v>
      </c>
      <c r="F36" s="269">
        <f t="shared" si="1"/>
        <v>0</v>
      </c>
      <c r="G36" s="270">
        <f t="shared" si="2"/>
        <v>0</v>
      </c>
    </row>
    <row r="37" spans="1:7" ht="24.75" customHeight="1" x14ac:dyDescent="0.25">
      <c r="A37" s="265"/>
      <c r="B37" s="266"/>
      <c r="C37" s="267"/>
      <c r="D37" s="268"/>
      <c r="E37" s="269">
        <f t="shared" si="0"/>
        <v>0</v>
      </c>
      <c r="F37" s="269">
        <f t="shared" si="1"/>
        <v>0</v>
      </c>
      <c r="G37" s="270">
        <f t="shared" si="2"/>
        <v>0</v>
      </c>
    </row>
    <row r="38" spans="1:7" ht="24.75" customHeight="1" x14ac:dyDescent="0.25">
      <c r="A38" s="265"/>
      <c r="B38" s="266"/>
      <c r="C38" s="267"/>
      <c r="D38" s="268"/>
      <c r="E38" s="269">
        <f t="shared" si="0"/>
        <v>0</v>
      </c>
      <c r="F38" s="269">
        <f t="shared" si="1"/>
        <v>0</v>
      </c>
      <c r="G38" s="270">
        <f t="shared" si="2"/>
        <v>0</v>
      </c>
    </row>
    <row r="39" spans="1:7" ht="24.75" customHeight="1" x14ac:dyDescent="0.25">
      <c r="A39" s="265"/>
      <c r="B39" s="266"/>
      <c r="C39" s="267"/>
      <c r="D39" s="268"/>
      <c r="E39" s="269">
        <f t="shared" si="0"/>
        <v>0</v>
      </c>
      <c r="F39" s="269">
        <f t="shared" si="1"/>
        <v>0</v>
      </c>
      <c r="G39" s="270">
        <f t="shared" si="2"/>
        <v>0</v>
      </c>
    </row>
    <row r="40" spans="1:7" ht="24.75" customHeight="1" x14ac:dyDescent="0.25">
      <c r="A40" s="265"/>
      <c r="B40" s="271"/>
      <c r="C40" s="272"/>
      <c r="D40" s="273"/>
      <c r="E40" s="274">
        <f t="shared" si="0"/>
        <v>0</v>
      </c>
      <c r="F40" s="274">
        <f t="shared" si="1"/>
        <v>0</v>
      </c>
      <c r="G40" s="275">
        <f t="shared" si="2"/>
        <v>0</v>
      </c>
    </row>
    <row r="41" spans="1:7" ht="24.75" customHeight="1" x14ac:dyDescent="0.25">
      <c r="A41" s="265"/>
      <c r="B41" s="271"/>
      <c r="C41" s="272"/>
      <c r="D41" s="273"/>
      <c r="E41" s="274">
        <f t="shared" si="0"/>
        <v>0</v>
      </c>
      <c r="F41" s="274">
        <f t="shared" si="1"/>
        <v>0</v>
      </c>
      <c r="G41" s="275">
        <f t="shared" si="2"/>
        <v>0</v>
      </c>
    </row>
    <row r="42" spans="1:7" ht="24.75" customHeight="1" x14ac:dyDescent="0.25">
      <c r="A42" s="276"/>
      <c r="B42" s="277"/>
      <c r="C42" s="278"/>
      <c r="D42" s="279"/>
      <c r="E42" s="280">
        <f t="shared" si="0"/>
        <v>0</v>
      </c>
      <c r="F42" s="280">
        <f t="shared" si="1"/>
        <v>0</v>
      </c>
      <c r="G42" s="281">
        <f t="shared" si="2"/>
        <v>0</v>
      </c>
    </row>
    <row r="43" spans="1:7" ht="24.75" customHeight="1" x14ac:dyDescent="0.25">
      <c r="A43" s="282"/>
      <c r="B43" s="282"/>
      <c r="C43" s="282"/>
      <c r="D43" s="282"/>
      <c r="E43" s="283">
        <f>SUM(E22:E42)</f>
        <v>0</v>
      </c>
      <c r="F43" s="284">
        <f>SUM(F22:F42)</f>
        <v>0</v>
      </c>
      <c r="G43" s="285">
        <f>SUM(G22:G42)</f>
        <v>0</v>
      </c>
    </row>
    <row r="45" spans="1:7" x14ac:dyDescent="0.25">
      <c r="E45" s="45"/>
      <c r="F45" s="45"/>
      <c r="G45" s="45"/>
    </row>
    <row r="46" spans="1:7" ht="18.75" x14ac:dyDescent="0.3">
      <c r="B46" s="333" t="s">
        <v>132</v>
      </c>
      <c r="C46" s="333"/>
      <c r="D46" s="333"/>
      <c r="E46" s="333"/>
    </row>
    <row r="47" spans="1:7" ht="24.75" customHeight="1" x14ac:dyDescent="0.25">
      <c r="B47" s="336" t="s">
        <v>133</v>
      </c>
      <c r="C47" s="336"/>
      <c r="D47" s="336"/>
      <c r="E47" s="286">
        <f>E43</f>
        <v>0</v>
      </c>
    </row>
    <row r="48" spans="1:7" ht="24.75" customHeight="1" x14ac:dyDescent="0.25">
      <c r="B48" s="336" t="s">
        <v>134</v>
      </c>
      <c r="C48" s="336"/>
      <c r="D48" s="336"/>
      <c r="E48" s="286">
        <f>F43</f>
        <v>0</v>
      </c>
    </row>
    <row r="49" spans="1:6" ht="24.75" customHeight="1" x14ac:dyDescent="0.25">
      <c r="B49" s="335" t="s">
        <v>135</v>
      </c>
      <c r="C49" s="335"/>
      <c r="D49" s="335"/>
      <c r="E49" s="287">
        <f>E47+E48</f>
        <v>0</v>
      </c>
    </row>
    <row r="52" spans="1:6" ht="15.75" x14ac:dyDescent="0.25">
      <c r="A52" s="33"/>
      <c r="B52" s="37" t="s">
        <v>27</v>
      </c>
      <c r="C52" s="37"/>
      <c r="D52" s="40"/>
      <c r="E52" s="40" t="s">
        <v>28</v>
      </c>
      <c r="F52" s="230"/>
    </row>
    <row r="53" spans="1:6" ht="15.75" x14ac:dyDescent="0.25">
      <c r="A53" s="33"/>
      <c r="B53" s="38" t="str">
        <f>'PROG. VER. REND.'!A27</f>
        <v>Nome e Cognome</v>
      </c>
      <c r="C53" s="38"/>
      <c r="D53" s="38"/>
      <c r="E53" s="41" t="str">
        <f>'PROG. VER. REND.'!E27</f>
        <v>Prof. Nome e Cognome</v>
      </c>
      <c r="F53" s="231"/>
    </row>
    <row r="54" spans="1:6" x14ac:dyDescent="0.25">
      <c r="B54" s="43"/>
    </row>
  </sheetData>
  <mergeCells count="16">
    <mergeCell ref="A1:E2"/>
    <mergeCell ref="A3:E3"/>
    <mergeCell ref="A4:E4"/>
    <mergeCell ref="A5:E5"/>
    <mergeCell ref="A6:E6"/>
    <mergeCell ref="A7:E7"/>
    <mergeCell ref="A8:E8"/>
    <mergeCell ref="E11:G11"/>
    <mergeCell ref="E12:G12"/>
    <mergeCell ref="E13:G13"/>
    <mergeCell ref="B49:D49"/>
    <mergeCell ref="A16:G16"/>
    <mergeCell ref="A18:G18"/>
    <mergeCell ref="B46:E46"/>
    <mergeCell ref="B47:D47"/>
    <mergeCell ref="B48:D48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4"/>
  <sheetViews>
    <sheetView topLeftCell="A46" zoomScaleNormal="100" workbookViewId="0">
      <selection activeCell="E64" sqref="E64"/>
    </sheetView>
  </sheetViews>
  <sheetFormatPr defaultColWidth="8.7109375" defaultRowHeight="15" x14ac:dyDescent="0.25"/>
  <cols>
    <col min="1" max="1" width="23.85546875" style="1" customWidth="1"/>
    <col min="2" max="2" width="60.710937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2"/>
    </row>
    <row r="10" spans="1:7" ht="22.5" customHeight="1" x14ac:dyDescent="0.25">
      <c r="A10" s="232" t="s">
        <v>6</v>
      </c>
      <c r="B10" s="2"/>
      <c r="C10" s="2"/>
      <c r="D10" s="2"/>
      <c r="E10" s="232" t="s">
        <v>116</v>
      </c>
    </row>
    <row r="11" spans="1:7" ht="22.5" customHeight="1" x14ac:dyDescent="0.25">
      <c r="A11" s="3"/>
      <c r="B11" s="2"/>
      <c r="C11" s="2"/>
      <c r="D11" s="2"/>
      <c r="E11" s="334" t="s">
        <v>118</v>
      </c>
      <c r="F11" s="334"/>
      <c r="G11" s="334"/>
    </row>
    <row r="12" spans="1:7" ht="22.5" customHeight="1" x14ac:dyDescent="0.25">
      <c r="A12" s="201" t="str">
        <f>'PROG. VER. REND.'!A12</f>
        <v>CUP:</v>
      </c>
      <c r="B12" s="2"/>
      <c r="C12" s="2"/>
      <c r="D12" s="2"/>
      <c r="E12" s="334" t="s">
        <v>119</v>
      </c>
      <c r="F12" s="334"/>
      <c r="G12" s="334"/>
    </row>
    <row r="13" spans="1:7" ht="22.5" customHeight="1" x14ac:dyDescent="0.25">
      <c r="A13" s="232" t="s">
        <v>120</v>
      </c>
      <c r="B13" s="2"/>
      <c r="C13" s="2"/>
      <c r="D13" s="2"/>
      <c r="E13" s="334" t="s">
        <v>121</v>
      </c>
      <c r="F13" s="334"/>
      <c r="G13" s="334"/>
    </row>
    <row r="14" spans="1:7" ht="22.5" customHeight="1" x14ac:dyDescent="0.25">
      <c r="A14" s="232" t="str">
        <f>'PROG. VER. REND.'!A13</f>
        <v>CNP:</v>
      </c>
      <c r="B14" s="2"/>
      <c r="C14" s="2"/>
      <c r="D14" s="2"/>
      <c r="E14" s="3"/>
      <c r="F14" s="3"/>
      <c r="G14" s="3"/>
    </row>
    <row r="15" spans="1:7" ht="16.5" customHeight="1" x14ac:dyDescent="0.25">
      <c r="A15" s="2"/>
      <c r="B15" s="2"/>
      <c r="C15" s="2"/>
      <c r="D15" s="2"/>
      <c r="E15" s="3"/>
    </row>
    <row r="16" spans="1:7" ht="16.5" customHeight="1" x14ac:dyDescent="0.25">
      <c r="A16" s="328" t="s">
        <v>136</v>
      </c>
      <c r="B16" s="328"/>
      <c r="C16" s="328"/>
      <c r="D16" s="328"/>
      <c r="E16" s="328"/>
      <c r="F16" s="328"/>
      <c r="G16" s="328"/>
    </row>
    <row r="17" spans="1:7" ht="16.5" customHeight="1" x14ac:dyDescent="0.25">
      <c r="A17" s="202"/>
      <c r="B17" s="202"/>
      <c r="C17" s="202"/>
      <c r="D17" s="202"/>
      <c r="E17" s="202"/>
      <c r="F17" s="202"/>
      <c r="G17" s="202"/>
    </row>
    <row r="18" spans="1:7" ht="21" x14ac:dyDescent="0.25">
      <c r="A18" s="332" t="s">
        <v>137</v>
      </c>
      <c r="B18" s="332"/>
      <c r="C18" s="332"/>
      <c r="D18" s="332"/>
      <c r="E18" s="332"/>
      <c r="F18" s="332"/>
      <c r="G18" s="332"/>
    </row>
    <row r="19" spans="1:7" x14ac:dyDescent="0.25">
      <c r="A19" s="2"/>
      <c r="B19" s="2"/>
      <c r="C19" s="2"/>
      <c r="D19" s="2"/>
      <c r="E19" s="2"/>
    </row>
    <row r="20" spans="1:7" ht="18.75" x14ac:dyDescent="0.3">
      <c r="B20" s="204"/>
    </row>
    <row r="21" spans="1:7" s="236" customFormat="1" ht="19.5" customHeight="1" x14ac:dyDescent="0.25">
      <c r="A21" s="233" t="s">
        <v>124</v>
      </c>
      <c r="B21" s="234" t="s">
        <v>125</v>
      </c>
      <c r="C21" s="234" t="s">
        <v>126</v>
      </c>
      <c r="D21" s="234" t="s">
        <v>127</v>
      </c>
      <c r="E21" s="234" t="s">
        <v>128</v>
      </c>
      <c r="F21" s="234" t="s">
        <v>129</v>
      </c>
      <c r="G21" s="235" t="s">
        <v>130</v>
      </c>
    </row>
    <row r="22" spans="1:7" ht="24.75" customHeight="1" x14ac:dyDescent="0.25">
      <c r="A22" s="237"/>
      <c r="B22" s="288"/>
      <c r="C22" s="289"/>
      <c r="D22" s="290"/>
      <c r="E22" s="291">
        <f t="shared" ref="E22:E52" si="0">C22*D22</f>
        <v>0</v>
      </c>
      <c r="F22" s="291">
        <f t="shared" ref="F22:F52" si="1">E22*22/100</f>
        <v>0</v>
      </c>
      <c r="G22" s="292">
        <f t="shared" ref="G22:G52" si="2">E22+F22</f>
        <v>0</v>
      </c>
    </row>
    <row r="23" spans="1:7" ht="24.75" customHeight="1" x14ac:dyDescent="0.25">
      <c r="A23" s="212"/>
      <c r="B23" s="293"/>
      <c r="C23" s="294"/>
      <c r="D23" s="295"/>
      <c r="E23" s="296">
        <f t="shared" si="0"/>
        <v>0</v>
      </c>
      <c r="F23" s="296">
        <f t="shared" si="1"/>
        <v>0</v>
      </c>
      <c r="G23" s="297">
        <f t="shared" si="2"/>
        <v>0</v>
      </c>
    </row>
    <row r="24" spans="1:7" ht="24.75" customHeight="1" x14ac:dyDescent="0.25">
      <c r="A24" s="212"/>
      <c r="B24" s="293"/>
      <c r="C24" s="294"/>
      <c r="D24" s="295"/>
      <c r="E24" s="296">
        <f t="shared" si="0"/>
        <v>0</v>
      </c>
      <c r="F24" s="296">
        <f t="shared" si="1"/>
        <v>0</v>
      </c>
      <c r="G24" s="297">
        <f t="shared" si="2"/>
        <v>0</v>
      </c>
    </row>
    <row r="25" spans="1:7" ht="24.75" customHeight="1" x14ac:dyDescent="0.25">
      <c r="A25" s="212"/>
      <c r="B25" s="293"/>
      <c r="C25" s="294"/>
      <c r="D25" s="295"/>
      <c r="E25" s="296">
        <f t="shared" si="0"/>
        <v>0</v>
      </c>
      <c r="F25" s="296">
        <f t="shared" si="1"/>
        <v>0</v>
      </c>
      <c r="G25" s="297">
        <f t="shared" si="2"/>
        <v>0</v>
      </c>
    </row>
    <row r="26" spans="1:7" ht="24.75" customHeight="1" x14ac:dyDescent="0.25">
      <c r="A26" s="212"/>
      <c r="B26" s="293"/>
      <c r="C26" s="294"/>
      <c r="D26" s="295"/>
      <c r="E26" s="296">
        <f t="shared" si="0"/>
        <v>0</v>
      </c>
      <c r="F26" s="296">
        <f t="shared" si="1"/>
        <v>0</v>
      </c>
      <c r="G26" s="297">
        <f t="shared" si="2"/>
        <v>0</v>
      </c>
    </row>
    <row r="27" spans="1:7" ht="24.75" customHeight="1" x14ac:dyDescent="0.25">
      <c r="A27" s="212"/>
      <c r="B27" s="293"/>
      <c r="C27" s="294"/>
      <c r="D27" s="295"/>
      <c r="E27" s="296">
        <f t="shared" si="0"/>
        <v>0</v>
      </c>
      <c r="F27" s="296">
        <f t="shared" si="1"/>
        <v>0</v>
      </c>
      <c r="G27" s="297">
        <f t="shared" si="2"/>
        <v>0</v>
      </c>
    </row>
    <row r="28" spans="1:7" ht="24.75" customHeight="1" x14ac:dyDescent="0.25">
      <c r="A28" s="212"/>
      <c r="B28" s="293"/>
      <c r="C28" s="294"/>
      <c r="D28" s="295"/>
      <c r="E28" s="296">
        <f t="shared" si="0"/>
        <v>0</v>
      </c>
      <c r="F28" s="296">
        <f t="shared" si="1"/>
        <v>0</v>
      </c>
      <c r="G28" s="297">
        <f t="shared" si="2"/>
        <v>0</v>
      </c>
    </row>
    <row r="29" spans="1:7" ht="24.75" customHeight="1" x14ac:dyDescent="0.25">
      <c r="A29" s="212"/>
      <c r="B29" s="293"/>
      <c r="C29" s="294"/>
      <c r="D29" s="295"/>
      <c r="E29" s="296">
        <f t="shared" si="0"/>
        <v>0</v>
      </c>
      <c r="F29" s="296">
        <f t="shared" si="1"/>
        <v>0</v>
      </c>
      <c r="G29" s="297">
        <f t="shared" si="2"/>
        <v>0</v>
      </c>
    </row>
    <row r="30" spans="1:7" ht="24.75" customHeight="1" x14ac:dyDescent="0.25">
      <c r="A30" s="212"/>
      <c r="B30" s="293"/>
      <c r="C30" s="294"/>
      <c r="D30" s="295"/>
      <c r="E30" s="296">
        <f t="shared" si="0"/>
        <v>0</v>
      </c>
      <c r="F30" s="296">
        <f t="shared" si="1"/>
        <v>0</v>
      </c>
      <c r="G30" s="297">
        <f t="shared" si="2"/>
        <v>0</v>
      </c>
    </row>
    <row r="31" spans="1:7" ht="24.75" customHeight="1" x14ac:dyDescent="0.25">
      <c r="A31" s="212"/>
      <c r="B31" s="293"/>
      <c r="C31" s="294"/>
      <c r="D31" s="295"/>
      <c r="E31" s="296">
        <f t="shared" si="0"/>
        <v>0</v>
      </c>
      <c r="F31" s="296">
        <f t="shared" si="1"/>
        <v>0</v>
      </c>
      <c r="G31" s="297">
        <f t="shared" si="2"/>
        <v>0</v>
      </c>
    </row>
    <row r="32" spans="1:7" ht="24.75" customHeight="1" x14ac:dyDescent="0.25">
      <c r="A32" s="212"/>
      <c r="B32" s="293"/>
      <c r="C32" s="294"/>
      <c r="D32" s="295"/>
      <c r="E32" s="296">
        <f t="shared" si="0"/>
        <v>0</v>
      </c>
      <c r="F32" s="296">
        <f t="shared" si="1"/>
        <v>0</v>
      </c>
      <c r="G32" s="297">
        <f t="shared" si="2"/>
        <v>0</v>
      </c>
    </row>
    <row r="33" spans="1:7" ht="24.75" customHeight="1" x14ac:dyDescent="0.25">
      <c r="A33" s="212"/>
      <c r="B33" s="293"/>
      <c r="C33" s="294"/>
      <c r="D33" s="295"/>
      <c r="E33" s="296">
        <f t="shared" si="0"/>
        <v>0</v>
      </c>
      <c r="F33" s="296">
        <f t="shared" si="1"/>
        <v>0</v>
      </c>
      <c r="G33" s="297">
        <f t="shared" si="2"/>
        <v>0</v>
      </c>
    </row>
    <row r="34" spans="1:7" ht="24.75" customHeight="1" x14ac:dyDescent="0.25">
      <c r="A34" s="212"/>
      <c r="B34" s="293"/>
      <c r="C34" s="294"/>
      <c r="D34" s="295"/>
      <c r="E34" s="296">
        <f t="shared" si="0"/>
        <v>0</v>
      </c>
      <c r="F34" s="296">
        <f t="shared" si="1"/>
        <v>0</v>
      </c>
      <c r="G34" s="297">
        <f t="shared" si="2"/>
        <v>0</v>
      </c>
    </row>
    <row r="35" spans="1:7" ht="24.75" customHeight="1" x14ac:dyDescent="0.25">
      <c r="A35" s="212"/>
      <c r="B35" s="293"/>
      <c r="C35" s="294"/>
      <c r="D35" s="295"/>
      <c r="E35" s="296">
        <f t="shared" si="0"/>
        <v>0</v>
      </c>
      <c r="F35" s="296">
        <f t="shared" si="1"/>
        <v>0</v>
      </c>
      <c r="G35" s="297">
        <f t="shared" si="2"/>
        <v>0</v>
      </c>
    </row>
    <row r="36" spans="1:7" ht="24.75" customHeight="1" x14ac:dyDescent="0.25">
      <c r="A36" s="212"/>
      <c r="B36" s="293"/>
      <c r="C36" s="294"/>
      <c r="D36" s="295"/>
      <c r="E36" s="296">
        <f t="shared" si="0"/>
        <v>0</v>
      </c>
      <c r="F36" s="296">
        <f t="shared" si="1"/>
        <v>0</v>
      </c>
      <c r="G36" s="297">
        <f t="shared" si="2"/>
        <v>0</v>
      </c>
    </row>
    <row r="37" spans="1:7" ht="24.75" customHeight="1" x14ac:dyDescent="0.25">
      <c r="A37" s="212"/>
      <c r="B37" s="293"/>
      <c r="C37" s="294"/>
      <c r="D37" s="295"/>
      <c r="E37" s="296">
        <f t="shared" si="0"/>
        <v>0</v>
      </c>
      <c r="F37" s="296">
        <f t="shared" si="1"/>
        <v>0</v>
      </c>
      <c r="G37" s="297">
        <f t="shared" si="2"/>
        <v>0</v>
      </c>
    </row>
    <row r="38" spans="1:7" ht="24.75" customHeight="1" x14ac:dyDescent="0.25">
      <c r="A38" s="212"/>
      <c r="B38" s="293"/>
      <c r="C38" s="294"/>
      <c r="D38" s="295"/>
      <c r="E38" s="296">
        <f t="shared" si="0"/>
        <v>0</v>
      </c>
      <c r="F38" s="296">
        <f t="shared" si="1"/>
        <v>0</v>
      </c>
      <c r="G38" s="297">
        <f t="shared" si="2"/>
        <v>0</v>
      </c>
    </row>
    <row r="39" spans="1:7" ht="24.75" customHeight="1" x14ac:dyDescent="0.25">
      <c r="A39" s="212"/>
      <c r="B39" s="293"/>
      <c r="C39" s="294"/>
      <c r="D39" s="295"/>
      <c r="E39" s="296">
        <f t="shared" si="0"/>
        <v>0</v>
      </c>
      <c r="F39" s="296">
        <f t="shared" si="1"/>
        <v>0</v>
      </c>
      <c r="G39" s="297">
        <f t="shared" si="2"/>
        <v>0</v>
      </c>
    </row>
    <row r="40" spans="1:7" ht="24.75" customHeight="1" x14ac:dyDescent="0.25">
      <c r="A40" s="212"/>
      <c r="B40" s="293"/>
      <c r="C40" s="294"/>
      <c r="D40" s="295"/>
      <c r="E40" s="296">
        <f t="shared" si="0"/>
        <v>0</v>
      </c>
      <c r="F40" s="296">
        <f t="shared" si="1"/>
        <v>0</v>
      </c>
      <c r="G40" s="297">
        <f t="shared" si="2"/>
        <v>0</v>
      </c>
    </row>
    <row r="41" spans="1:7" ht="24.75" customHeight="1" x14ac:dyDescent="0.25">
      <c r="A41" s="212"/>
      <c r="B41" s="293"/>
      <c r="C41" s="294"/>
      <c r="D41" s="295"/>
      <c r="E41" s="296">
        <f t="shared" si="0"/>
        <v>0</v>
      </c>
      <c r="F41" s="296">
        <f t="shared" si="1"/>
        <v>0</v>
      </c>
      <c r="G41" s="297">
        <f t="shared" si="2"/>
        <v>0</v>
      </c>
    </row>
    <row r="42" spans="1:7" ht="24.75" customHeight="1" x14ac:dyDescent="0.25">
      <c r="A42" s="212"/>
      <c r="B42" s="293"/>
      <c r="C42" s="294"/>
      <c r="D42" s="295"/>
      <c r="E42" s="296">
        <f t="shared" si="0"/>
        <v>0</v>
      </c>
      <c r="F42" s="296">
        <f t="shared" si="1"/>
        <v>0</v>
      </c>
      <c r="G42" s="297">
        <f t="shared" si="2"/>
        <v>0</v>
      </c>
    </row>
    <row r="43" spans="1:7" ht="24.75" customHeight="1" x14ac:dyDescent="0.25">
      <c r="A43" s="212"/>
      <c r="B43" s="293"/>
      <c r="C43" s="294"/>
      <c r="D43" s="295"/>
      <c r="E43" s="296">
        <f t="shared" si="0"/>
        <v>0</v>
      </c>
      <c r="F43" s="296">
        <f t="shared" si="1"/>
        <v>0</v>
      </c>
      <c r="G43" s="297">
        <f t="shared" si="2"/>
        <v>0</v>
      </c>
    </row>
    <row r="44" spans="1:7" ht="24.75" customHeight="1" x14ac:dyDescent="0.25">
      <c r="A44" s="212"/>
      <c r="B44" s="293"/>
      <c r="C44" s="294"/>
      <c r="D44" s="295"/>
      <c r="E44" s="296">
        <f t="shared" si="0"/>
        <v>0</v>
      </c>
      <c r="F44" s="296">
        <f t="shared" si="1"/>
        <v>0</v>
      </c>
      <c r="G44" s="297">
        <f t="shared" si="2"/>
        <v>0</v>
      </c>
    </row>
    <row r="45" spans="1:7" ht="24.75" customHeight="1" x14ac:dyDescent="0.25">
      <c r="A45" s="212"/>
      <c r="B45" s="293"/>
      <c r="C45" s="294"/>
      <c r="D45" s="295"/>
      <c r="E45" s="296">
        <f t="shared" si="0"/>
        <v>0</v>
      </c>
      <c r="F45" s="296">
        <f t="shared" si="1"/>
        <v>0</v>
      </c>
      <c r="G45" s="297">
        <f t="shared" si="2"/>
        <v>0</v>
      </c>
    </row>
    <row r="46" spans="1:7" ht="24.75" customHeight="1" x14ac:dyDescent="0.25">
      <c r="A46" s="212"/>
      <c r="B46" s="293"/>
      <c r="C46" s="294"/>
      <c r="D46" s="295"/>
      <c r="E46" s="296">
        <f t="shared" si="0"/>
        <v>0</v>
      </c>
      <c r="F46" s="296">
        <f t="shared" si="1"/>
        <v>0</v>
      </c>
      <c r="G46" s="297">
        <f t="shared" si="2"/>
        <v>0</v>
      </c>
    </row>
    <row r="47" spans="1:7" ht="24.75" customHeight="1" x14ac:dyDescent="0.25">
      <c r="A47" s="212"/>
      <c r="B47" s="293"/>
      <c r="C47" s="294"/>
      <c r="D47" s="295"/>
      <c r="E47" s="296">
        <f t="shared" si="0"/>
        <v>0</v>
      </c>
      <c r="F47" s="296">
        <f t="shared" si="1"/>
        <v>0</v>
      </c>
      <c r="G47" s="297">
        <f t="shared" si="2"/>
        <v>0</v>
      </c>
    </row>
    <row r="48" spans="1:7" ht="24.75" customHeight="1" x14ac:dyDescent="0.25">
      <c r="A48" s="212"/>
      <c r="B48" s="293"/>
      <c r="C48" s="294"/>
      <c r="D48" s="295"/>
      <c r="E48" s="296">
        <f t="shared" si="0"/>
        <v>0</v>
      </c>
      <c r="F48" s="296">
        <f t="shared" si="1"/>
        <v>0</v>
      </c>
      <c r="G48" s="297">
        <f t="shared" si="2"/>
        <v>0</v>
      </c>
    </row>
    <row r="49" spans="1:7" ht="24.75" customHeight="1" x14ac:dyDescent="0.25">
      <c r="A49" s="212"/>
      <c r="B49" s="293"/>
      <c r="C49" s="294"/>
      <c r="D49" s="295"/>
      <c r="E49" s="296">
        <f t="shared" si="0"/>
        <v>0</v>
      </c>
      <c r="F49" s="296">
        <f t="shared" si="1"/>
        <v>0</v>
      </c>
      <c r="G49" s="297">
        <f t="shared" si="2"/>
        <v>0</v>
      </c>
    </row>
    <row r="50" spans="1:7" ht="24.75" customHeight="1" x14ac:dyDescent="0.25">
      <c r="A50" s="212"/>
      <c r="B50" s="213"/>
      <c r="C50" s="214"/>
      <c r="D50" s="247"/>
      <c r="E50" s="248">
        <f t="shared" si="0"/>
        <v>0</v>
      </c>
      <c r="F50" s="248">
        <f t="shared" si="1"/>
        <v>0</v>
      </c>
      <c r="G50" s="249">
        <f t="shared" si="2"/>
        <v>0</v>
      </c>
    </row>
    <row r="51" spans="1:7" ht="24.75" customHeight="1" x14ac:dyDescent="0.25">
      <c r="A51" s="212"/>
      <c r="B51" s="213"/>
      <c r="C51" s="214"/>
      <c r="D51" s="247"/>
      <c r="E51" s="248">
        <f t="shared" si="0"/>
        <v>0</v>
      </c>
      <c r="F51" s="248">
        <f t="shared" si="1"/>
        <v>0</v>
      </c>
      <c r="G51" s="249">
        <f t="shared" si="2"/>
        <v>0</v>
      </c>
    </row>
    <row r="52" spans="1:7" ht="24.75" customHeight="1" x14ac:dyDescent="0.25">
      <c r="A52" s="218"/>
      <c r="B52" s="219"/>
      <c r="C52" s="220"/>
      <c r="D52" s="250"/>
      <c r="E52" s="251">
        <f t="shared" si="0"/>
        <v>0</v>
      </c>
      <c r="F52" s="251">
        <f t="shared" si="1"/>
        <v>0</v>
      </c>
      <c r="G52" s="252">
        <f t="shared" si="2"/>
        <v>0</v>
      </c>
    </row>
    <row r="53" spans="1:7" ht="24.75" customHeight="1" x14ac:dyDescent="0.25">
      <c r="A53" s="253"/>
      <c r="B53" s="253"/>
      <c r="C53" s="253"/>
      <c r="D53" s="253"/>
      <c r="E53" s="254">
        <f>SUM(E22:E52)</f>
        <v>0</v>
      </c>
      <c r="F53" s="255">
        <f>SUM(F22:F52)</f>
        <v>0</v>
      </c>
      <c r="G53" s="256">
        <f>SUM(G22:G52)</f>
        <v>0</v>
      </c>
    </row>
    <row r="55" spans="1:7" x14ac:dyDescent="0.25">
      <c r="E55" s="45"/>
      <c r="F55" s="45"/>
      <c r="G55" s="45"/>
    </row>
    <row r="56" spans="1:7" ht="18.75" x14ac:dyDescent="0.3">
      <c r="B56" s="333" t="s">
        <v>132</v>
      </c>
      <c r="C56" s="333"/>
      <c r="D56" s="333"/>
      <c r="E56" s="333"/>
    </row>
    <row r="57" spans="1:7" ht="24.75" customHeight="1" x14ac:dyDescent="0.25">
      <c r="B57" s="330" t="s">
        <v>139</v>
      </c>
      <c r="C57" s="330"/>
      <c r="D57" s="330"/>
      <c r="E57" s="257">
        <f>E53</f>
        <v>0</v>
      </c>
    </row>
    <row r="58" spans="1:7" ht="24.75" customHeight="1" x14ac:dyDescent="0.25">
      <c r="B58" s="330" t="s">
        <v>134</v>
      </c>
      <c r="C58" s="330"/>
      <c r="D58" s="330"/>
      <c r="E58" s="257">
        <f>F53</f>
        <v>0</v>
      </c>
    </row>
    <row r="59" spans="1:7" ht="24.75" customHeight="1" x14ac:dyDescent="0.25">
      <c r="B59" s="327" t="s">
        <v>140</v>
      </c>
      <c r="C59" s="327"/>
      <c r="D59" s="327"/>
      <c r="E59" s="258">
        <f>E57+E58</f>
        <v>0</v>
      </c>
    </row>
    <row r="62" spans="1:7" x14ac:dyDescent="0.25">
      <c r="B62" s="37" t="s">
        <v>27</v>
      </c>
      <c r="C62" s="37"/>
      <c r="D62" s="40"/>
      <c r="E62" s="40" t="s">
        <v>28</v>
      </c>
      <c r="F62" s="230"/>
    </row>
    <row r="63" spans="1:7" x14ac:dyDescent="0.25">
      <c r="B63" s="38" t="str">
        <f>'PROG. VER. REND.'!A27</f>
        <v>Nome e Cognome</v>
      </c>
      <c r="C63" s="38"/>
      <c r="D63" s="38"/>
      <c r="E63" s="41" t="str">
        <f>'PROG. VER. REND.'!E27</f>
        <v>Prof. Nome e Cognome</v>
      </c>
      <c r="F63" s="231"/>
    </row>
    <row r="64" spans="1:7" x14ac:dyDescent="0.25">
      <c r="B64" s="43"/>
    </row>
  </sheetData>
  <mergeCells count="16">
    <mergeCell ref="A1:E2"/>
    <mergeCell ref="A3:E3"/>
    <mergeCell ref="A4:E4"/>
    <mergeCell ref="A5:E5"/>
    <mergeCell ref="A6:E6"/>
    <mergeCell ref="A7:E7"/>
    <mergeCell ref="A8:E8"/>
    <mergeCell ref="E11:G11"/>
    <mergeCell ref="E12:G12"/>
    <mergeCell ref="E13:G13"/>
    <mergeCell ref="B59:D59"/>
    <mergeCell ref="A16:G16"/>
    <mergeCell ref="A18:G18"/>
    <mergeCell ref="B56:E56"/>
    <mergeCell ref="B57:D57"/>
    <mergeCell ref="B58:D58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2"/>
  <sheetViews>
    <sheetView topLeftCell="A46" zoomScaleNormal="100" workbookViewId="0">
      <selection activeCell="E63" sqref="E63"/>
    </sheetView>
  </sheetViews>
  <sheetFormatPr defaultColWidth="8.7109375" defaultRowHeight="15" x14ac:dyDescent="0.25"/>
  <cols>
    <col min="1" max="1" width="20.7109375" style="1" customWidth="1"/>
    <col min="2" max="2" width="60.7109375" style="1" customWidth="1"/>
    <col min="3" max="3" width="15.140625" style="1" customWidth="1"/>
    <col min="4" max="4" width="19.42578125" style="1" customWidth="1"/>
    <col min="5" max="7" width="15.7109375" style="1" customWidth="1"/>
  </cols>
  <sheetData>
    <row r="1" spans="1:7" x14ac:dyDescent="0.25">
      <c r="A1" s="302"/>
      <c r="B1" s="302"/>
      <c r="C1" s="302"/>
      <c r="D1" s="302"/>
      <c r="E1" s="302"/>
    </row>
    <row r="2" spans="1:7" x14ac:dyDescent="0.25">
      <c r="A2" s="302"/>
      <c r="B2" s="302"/>
      <c r="C2" s="302"/>
      <c r="D2" s="302"/>
      <c r="E2" s="302"/>
    </row>
    <row r="3" spans="1:7" x14ac:dyDescent="0.25">
      <c r="A3" s="303" t="s">
        <v>0</v>
      </c>
      <c r="B3" s="303"/>
      <c r="C3" s="303"/>
      <c r="D3" s="303"/>
      <c r="E3" s="303"/>
    </row>
    <row r="4" spans="1:7" x14ac:dyDescent="0.25">
      <c r="A4" s="303" t="s">
        <v>1</v>
      </c>
      <c r="B4" s="303"/>
      <c r="C4" s="303"/>
      <c r="D4" s="303"/>
      <c r="E4" s="303"/>
    </row>
    <row r="5" spans="1:7" x14ac:dyDescent="0.25">
      <c r="A5" s="304" t="s">
        <v>2</v>
      </c>
      <c r="B5" s="304"/>
      <c r="C5" s="304"/>
      <c r="D5" s="304"/>
      <c r="E5" s="304"/>
    </row>
    <row r="6" spans="1:7" x14ac:dyDescent="0.25">
      <c r="A6" s="304" t="s">
        <v>3</v>
      </c>
      <c r="B6" s="304"/>
      <c r="C6" s="304"/>
      <c r="D6" s="304"/>
      <c r="E6" s="304"/>
    </row>
    <row r="7" spans="1:7" x14ac:dyDescent="0.25">
      <c r="A7" s="298" t="s">
        <v>4</v>
      </c>
      <c r="B7" s="298"/>
      <c r="C7" s="298"/>
      <c r="D7" s="298"/>
      <c r="E7" s="298"/>
    </row>
    <row r="8" spans="1:7" x14ac:dyDescent="0.25">
      <c r="A8" s="298" t="s">
        <v>5</v>
      </c>
      <c r="B8" s="298"/>
      <c r="C8" s="298"/>
      <c r="D8" s="298"/>
      <c r="E8" s="298"/>
    </row>
    <row r="9" spans="1:7" x14ac:dyDescent="0.25">
      <c r="A9" s="2"/>
      <c r="B9" s="2"/>
      <c r="C9" s="2"/>
      <c r="D9" s="2"/>
      <c r="E9" s="2"/>
    </row>
    <row r="10" spans="1:7" ht="22.5" customHeight="1" x14ac:dyDescent="0.25">
      <c r="A10" s="232" t="s">
        <v>6</v>
      </c>
      <c r="B10" s="2"/>
      <c r="C10" s="2"/>
      <c r="D10" s="2"/>
      <c r="E10" s="232" t="s">
        <v>116</v>
      </c>
    </row>
    <row r="11" spans="1:7" ht="22.5" customHeight="1" x14ac:dyDescent="0.25">
      <c r="A11" s="3"/>
      <c r="B11" s="2"/>
      <c r="C11" s="2"/>
      <c r="D11" s="2"/>
      <c r="E11" s="334" t="s">
        <v>118</v>
      </c>
      <c r="F11" s="334"/>
      <c r="G11" s="334"/>
    </row>
    <row r="12" spans="1:7" ht="22.5" customHeight="1" x14ac:dyDescent="0.25">
      <c r="A12" s="201" t="str">
        <f>'PROG. VER. REND.'!A12</f>
        <v>CUP:</v>
      </c>
      <c r="B12" s="2"/>
      <c r="C12" s="2"/>
      <c r="D12" s="2"/>
      <c r="E12" s="334" t="s">
        <v>119</v>
      </c>
      <c r="F12" s="334"/>
      <c r="G12" s="334"/>
    </row>
    <row r="13" spans="1:7" ht="22.5" customHeight="1" x14ac:dyDescent="0.25">
      <c r="A13" s="232" t="s">
        <v>120</v>
      </c>
      <c r="B13" s="2"/>
      <c r="C13" s="2"/>
      <c r="D13" s="2"/>
      <c r="E13" s="334" t="s">
        <v>12</v>
      </c>
      <c r="F13" s="334"/>
      <c r="G13" s="334"/>
    </row>
    <row r="14" spans="1:7" ht="22.5" customHeight="1" x14ac:dyDescent="0.25">
      <c r="A14" s="232" t="str">
        <f>'PROG. VER. REND.'!A13</f>
        <v>CNP:</v>
      </c>
      <c r="B14" s="2"/>
      <c r="C14" s="2"/>
      <c r="D14" s="2"/>
      <c r="E14" s="3"/>
      <c r="F14" s="3"/>
      <c r="G14" s="3"/>
    </row>
    <row r="15" spans="1:7" ht="16.5" customHeight="1" x14ac:dyDescent="0.25">
      <c r="A15" s="2"/>
      <c r="B15" s="2"/>
      <c r="C15" s="2"/>
      <c r="D15" s="2"/>
      <c r="E15" s="3"/>
    </row>
    <row r="16" spans="1:7" ht="16.5" customHeight="1" x14ac:dyDescent="0.25">
      <c r="A16" s="328" t="s">
        <v>141</v>
      </c>
      <c r="B16" s="328"/>
      <c r="C16" s="328"/>
      <c r="D16" s="328"/>
      <c r="E16" s="328"/>
      <c r="F16" s="328"/>
      <c r="G16" s="328"/>
    </row>
    <row r="17" spans="1:7" ht="16.5" customHeight="1" x14ac:dyDescent="0.25">
      <c r="A17" s="202"/>
      <c r="B17" s="202"/>
      <c r="C17" s="202"/>
      <c r="D17" s="202"/>
      <c r="E17" s="202"/>
      <c r="F17" s="202"/>
      <c r="G17" s="202"/>
    </row>
    <row r="18" spans="1:7" ht="21" x14ac:dyDescent="0.25">
      <c r="A18" s="332" t="s">
        <v>142</v>
      </c>
      <c r="B18" s="332"/>
      <c r="C18" s="332"/>
      <c r="D18" s="332"/>
      <c r="E18" s="332"/>
      <c r="F18" s="332"/>
      <c r="G18" s="332"/>
    </row>
    <row r="19" spans="1:7" x14ac:dyDescent="0.25">
      <c r="A19" s="2"/>
      <c r="B19" s="2"/>
      <c r="C19" s="2"/>
      <c r="D19" s="2"/>
      <c r="E19" s="2"/>
    </row>
    <row r="20" spans="1:7" ht="18.75" x14ac:dyDescent="0.3">
      <c r="B20" s="204"/>
    </row>
    <row r="21" spans="1:7" s="236" customFormat="1" ht="19.5" customHeight="1" x14ac:dyDescent="0.25">
      <c r="A21" s="233" t="s">
        <v>124</v>
      </c>
      <c r="B21" s="234" t="s">
        <v>125</v>
      </c>
      <c r="C21" s="234" t="s">
        <v>126</v>
      </c>
      <c r="D21" s="234" t="s">
        <v>127</v>
      </c>
      <c r="E21" s="234" t="s">
        <v>128</v>
      </c>
      <c r="F21" s="234" t="s">
        <v>129</v>
      </c>
      <c r="G21" s="235" t="s">
        <v>130</v>
      </c>
    </row>
    <row r="22" spans="1:7" ht="24.75" customHeight="1" x14ac:dyDescent="0.25">
      <c r="A22" s="237" t="s">
        <v>143</v>
      </c>
      <c r="B22" s="288" t="s">
        <v>131</v>
      </c>
      <c r="C22" s="289">
        <v>1</v>
      </c>
      <c r="D22" s="290">
        <v>15000</v>
      </c>
      <c r="E22" s="291">
        <f t="shared" ref="E22:E51" si="0">C22*D22</f>
        <v>15000</v>
      </c>
      <c r="F22" s="291">
        <f t="shared" ref="F22:F51" si="1">E22*22/100</f>
        <v>3300</v>
      </c>
      <c r="G22" s="292">
        <f t="shared" ref="G22:G51" si="2">E22+F22</f>
        <v>18300</v>
      </c>
    </row>
    <row r="23" spans="1:7" ht="24.75" customHeight="1" x14ac:dyDescent="0.25">
      <c r="A23" s="212"/>
      <c r="B23" s="293"/>
      <c r="C23" s="294"/>
      <c r="D23" s="295"/>
      <c r="E23" s="296">
        <f t="shared" si="0"/>
        <v>0</v>
      </c>
      <c r="F23" s="296">
        <f t="shared" si="1"/>
        <v>0</v>
      </c>
      <c r="G23" s="297">
        <f t="shared" si="2"/>
        <v>0</v>
      </c>
    </row>
    <row r="24" spans="1:7" ht="24.75" customHeight="1" x14ac:dyDescent="0.25">
      <c r="A24" s="212"/>
      <c r="B24" s="293"/>
      <c r="C24" s="294"/>
      <c r="D24" s="295"/>
      <c r="E24" s="296">
        <f t="shared" si="0"/>
        <v>0</v>
      </c>
      <c r="F24" s="296">
        <f t="shared" si="1"/>
        <v>0</v>
      </c>
      <c r="G24" s="297">
        <f t="shared" si="2"/>
        <v>0</v>
      </c>
    </row>
    <row r="25" spans="1:7" ht="24.75" customHeight="1" x14ac:dyDescent="0.25">
      <c r="A25" s="212"/>
      <c r="B25" s="293"/>
      <c r="C25" s="294"/>
      <c r="D25" s="295"/>
      <c r="E25" s="296">
        <f t="shared" si="0"/>
        <v>0</v>
      </c>
      <c r="F25" s="296">
        <f t="shared" si="1"/>
        <v>0</v>
      </c>
      <c r="G25" s="297">
        <f t="shared" si="2"/>
        <v>0</v>
      </c>
    </row>
    <row r="26" spans="1:7" ht="24.75" customHeight="1" x14ac:dyDescent="0.25">
      <c r="A26" s="212"/>
      <c r="B26" s="293"/>
      <c r="C26" s="294"/>
      <c r="D26" s="295"/>
      <c r="E26" s="296">
        <f t="shared" si="0"/>
        <v>0</v>
      </c>
      <c r="F26" s="296">
        <f t="shared" si="1"/>
        <v>0</v>
      </c>
      <c r="G26" s="297">
        <f t="shared" si="2"/>
        <v>0</v>
      </c>
    </row>
    <row r="27" spans="1:7" ht="24.75" customHeight="1" x14ac:dyDescent="0.25">
      <c r="A27" s="212"/>
      <c r="B27" s="293"/>
      <c r="C27" s="294"/>
      <c r="D27" s="295"/>
      <c r="E27" s="296">
        <f t="shared" si="0"/>
        <v>0</v>
      </c>
      <c r="F27" s="296">
        <f t="shared" si="1"/>
        <v>0</v>
      </c>
      <c r="G27" s="297">
        <f t="shared" si="2"/>
        <v>0</v>
      </c>
    </row>
    <row r="28" spans="1:7" ht="24.75" customHeight="1" x14ac:dyDescent="0.25">
      <c r="A28" s="212"/>
      <c r="B28" s="293"/>
      <c r="C28" s="294"/>
      <c r="D28" s="295"/>
      <c r="E28" s="296">
        <f t="shared" si="0"/>
        <v>0</v>
      </c>
      <c r="F28" s="296">
        <f t="shared" si="1"/>
        <v>0</v>
      </c>
      <c r="G28" s="297">
        <f t="shared" si="2"/>
        <v>0</v>
      </c>
    </row>
    <row r="29" spans="1:7" ht="24.75" customHeight="1" x14ac:dyDescent="0.25">
      <c r="A29" s="212"/>
      <c r="B29" s="293"/>
      <c r="C29" s="294"/>
      <c r="D29" s="295"/>
      <c r="E29" s="296">
        <f t="shared" si="0"/>
        <v>0</v>
      </c>
      <c r="F29" s="296">
        <f t="shared" si="1"/>
        <v>0</v>
      </c>
      <c r="G29" s="297">
        <f t="shared" si="2"/>
        <v>0</v>
      </c>
    </row>
    <row r="30" spans="1:7" ht="24.75" customHeight="1" x14ac:dyDescent="0.25">
      <c r="A30" s="212"/>
      <c r="B30" s="293"/>
      <c r="C30" s="294"/>
      <c r="D30" s="295"/>
      <c r="E30" s="296">
        <f t="shared" si="0"/>
        <v>0</v>
      </c>
      <c r="F30" s="296">
        <f t="shared" si="1"/>
        <v>0</v>
      </c>
      <c r="G30" s="297">
        <f t="shared" si="2"/>
        <v>0</v>
      </c>
    </row>
    <row r="31" spans="1:7" ht="24.75" customHeight="1" x14ac:dyDescent="0.25">
      <c r="A31" s="212"/>
      <c r="B31" s="293"/>
      <c r="C31" s="294"/>
      <c r="D31" s="295"/>
      <c r="E31" s="296">
        <f t="shared" si="0"/>
        <v>0</v>
      </c>
      <c r="F31" s="296">
        <f t="shared" si="1"/>
        <v>0</v>
      </c>
      <c r="G31" s="297">
        <f t="shared" si="2"/>
        <v>0</v>
      </c>
    </row>
    <row r="32" spans="1:7" ht="24.75" customHeight="1" x14ac:dyDescent="0.25">
      <c r="A32" s="212"/>
      <c r="B32" s="293"/>
      <c r="C32" s="294"/>
      <c r="D32" s="295"/>
      <c r="E32" s="296">
        <f t="shared" si="0"/>
        <v>0</v>
      </c>
      <c r="F32" s="296">
        <f t="shared" si="1"/>
        <v>0</v>
      </c>
      <c r="G32" s="297">
        <f t="shared" si="2"/>
        <v>0</v>
      </c>
    </row>
    <row r="33" spans="1:7" ht="24.75" customHeight="1" x14ac:dyDescent="0.25">
      <c r="A33" s="212"/>
      <c r="B33" s="293"/>
      <c r="C33" s="294"/>
      <c r="D33" s="295"/>
      <c r="E33" s="296">
        <f t="shared" si="0"/>
        <v>0</v>
      </c>
      <c r="F33" s="296">
        <f t="shared" si="1"/>
        <v>0</v>
      </c>
      <c r="G33" s="297">
        <f t="shared" si="2"/>
        <v>0</v>
      </c>
    </row>
    <row r="34" spans="1:7" ht="24.75" customHeight="1" x14ac:dyDescent="0.25">
      <c r="A34" s="212"/>
      <c r="B34" s="293"/>
      <c r="C34" s="294"/>
      <c r="D34" s="295"/>
      <c r="E34" s="296">
        <f t="shared" si="0"/>
        <v>0</v>
      </c>
      <c r="F34" s="296">
        <f t="shared" si="1"/>
        <v>0</v>
      </c>
      <c r="G34" s="297">
        <f t="shared" si="2"/>
        <v>0</v>
      </c>
    </row>
    <row r="35" spans="1:7" ht="24.75" customHeight="1" x14ac:dyDescent="0.25">
      <c r="A35" s="212"/>
      <c r="B35" s="293"/>
      <c r="C35" s="294"/>
      <c r="D35" s="295"/>
      <c r="E35" s="296">
        <f t="shared" si="0"/>
        <v>0</v>
      </c>
      <c r="F35" s="296">
        <f t="shared" si="1"/>
        <v>0</v>
      </c>
      <c r="G35" s="297">
        <f t="shared" si="2"/>
        <v>0</v>
      </c>
    </row>
    <row r="36" spans="1:7" ht="24.75" customHeight="1" x14ac:dyDescent="0.25">
      <c r="A36" s="212"/>
      <c r="B36" s="293"/>
      <c r="C36" s="294"/>
      <c r="D36" s="295"/>
      <c r="E36" s="296">
        <f t="shared" si="0"/>
        <v>0</v>
      </c>
      <c r="F36" s="296">
        <f t="shared" si="1"/>
        <v>0</v>
      </c>
      <c r="G36" s="297">
        <f t="shared" si="2"/>
        <v>0</v>
      </c>
    </row>
    <row r="37" spans="1:7" ht="24.75" customHeight="1" x14ac:dyDescent="0.25">
      <c r="A37" s="212"/>
      <c r="B37" s="293"/>
      <c r="C37" s="294"/>
      <c r="D37" s="295"/>
      <c r="E37" s="296">
        <f t="shared" si="0"/>
        <v>0</v>
      </c>
      <c r="F37" s="296">
        <f t="shared" si="1"/>
        <v>0</v>
      </c>
      <c r="G37" s="297">
        <f t="shared" si="2"/>
        <v>0</v>
      </c>
    </row>
    <row r="38" spans="1:7" ht="24.75" customHeight="1" x14ac:dyDescent="0.25">
      <c r="A38" s="212"/>
      <c r="B38" s="293"/>
      <c r="C38" s="294"/>
      <c r="D38" s="295"/>
      <c r="E38" s="296">
        <f t="shared" si="0"/>
        <v>0</v>
      </c>
      <c r="F38" s="296">
        <f t="shared" si="1"/>
        <v>0</v>
      </c>
      <c r="G38" s="297">
        <f t="shared" si="2"/>
        <v>0</v>
      </c>
    </row>
    <row r="39" spans="1:7" ht="24.75" customHeight="1" x14ac:dyDescent="0.25">
      <c r="A39" s="212"/>
      <c r="B39" s="293"/>
      <c r="C39" s="294"/>
      <c r="D39" s="295"/>
      <c r="E39" s="296">
        <f t="shared" si="0"/>
        <v>0</v>
      </c>
      <c r="F39" s="296">
        <f t="shared" si="1"/>
        <v>0</v>
      </c>
      <c r="G39" s="297">
        <f t="shared" si="2"/>
        <v>0</v>
      </c>
    </row>
    <row r="40" spans="1:7" ht="24.75" customHeight="1" x14ac:dyDescent="0.25">
      <c r="A40" s="212"/>
      <c r="B40" s="293"/>
      <c r="C40" s="294"/>
      <c r="D40" s="295"/>
      <c r="E40" s="296">
        <f t="shared" si="0"/>
        <v>0</v>
      </c>
      <c r="F40" s="296">
        <f t="shared" si="1"/>
        <v>0</v>
      </c>
      <c r="G40" s="297">
        <f t="shared" si="2"/>
        <v>0</v>
      </c>
    </row>
    <row r="41" spans="1:7" ht="24.75" customHeight="1" x14ac:dyDescent="0.25">
      <c r="A41" s="212"/>
      <c r="B41" s="293"/>
      <c r="C41" s="294"/>
      <c r="D41" s="295"/>
      <c r="E41" s="296">
        <f t="shared" si="0"/>
        <v>0</v>
      </c>
      <c r="F41" s="296">
        <f t="shared" si="1"/>
        <v>0</v>
      </c>
      <c r="G41" s="297">
        <f t="shared" si="2"/>
        <v>0</v>
      </c>
    </row>
    <row r="42" spans="1:7" ht="24.75" customHeight="1" x14ac:dyDescent="0.25">
      <c r="A42" s="212"/>
      <c r="B42" s="293"/>
      <c r="C42" s="294"/>
      <c r="D42" s="295"/>
      <c r="E42" s="296">
        <f t="shared" si="0"/>
        <v>0</v>
      </c>
      <c r="F42" s="296">
        <f t="shared" si="1"/>
        <v>0</v>
      </c>
      <c r="G42" s="297">
        <f t="shared" si="2"/>
        <v>0</v>
      </c>
    </row>
    <row r="43" spans="1:7" ht="24.75" customHeight="1" x14ac:dyDescent="0.25">
      <c r="A43" s="212"/>
      <c r="B43" s="293"/>
      <c r="C43" s="294"/>
      <c r="D43" s="295"/>
      <c r="E43" s="296">
        <f t="shared" si="0"/>
        <v>0</v>
      </c>
      <c r="F43" s="296">
        <f t="shared" si="1"/>
        <v>0</v>
      </c>
      <c r="G43" s="297">
        <f t="shared" si="2"/>
        <v>0</v>
      </c>
    </row>
    <row r="44" spans="1:7" ht="24.75" customHeight="1" x14ac:dyDescent="0.25">
      <c r="A44" s="212"/>
      <c r="B44" s="293"/>
      <c r="C44" s="294"/>
      <c r="D44" s="295"/>
      <c r="E44" s="296">
        <f t="shared" si="0"/>
        <v>0</v>
      </c>
      <c r="F44" s="296">
        <f t="shared" si="1"/>
        <v>0</v>
      </c>
      <c r="G44" s="297">
        <f t="shared" si="2"/>
        <v>0</v>
      </c>
    </row>
    <row r="45" spans="1:7" ht="24.75" customHeight="1" x14ac:dyDescent="0.25">
      <c r="A45" s="212"/>
      <c r="B45" s="293"/>
      <c r="C45" s="294"/>
      <c r="D45" s="295"/>
      <c r="E45" s="296">
        <f t="shared" si="0"/>
        <v>0</v>
      </c>
      <c r="F45" s="296">
        <f t="shared" si="1"/>
        <v>0</v>
      </c>
      <c r="G45" s="297">
        <f t="shared" si="2"/>
        <v>0</v>
      </c>
    </row>
    <row r="46" spans="1:7" ht="24.75" customHeight="1" x14ac:dyDescent="0.25">
      <c r="A46" s="212"/>
      <c r="B46" s="293"/>
      <c r="C46" s="294"/>
      <c r="D46" s="295"/>
      <c r="E46" s="296">
        <f t="shared" si="0"/>
        <v>0</v>
      </c>
      <c r="F46" s="296">
        <f t="shared" si="1"/>
        <v>0</v>
      </c>
      <c r="G46" s="297">
        <f t="shared" si="2"/>
        <v>0</v>
      </c>
    </row>
    <row r="47" spans="1:7" ht="24.75" customHeight="1" x14ac:dyDescent="0.25">
      <c r="A47" s="212"/>
      <c r="B47" s="293"/>
      <c r="C47" s="294"/>
      <c r="D47" s="295"/>
      <c r="E47" s="296">
        <f t="shared" si="0"/>
        <v>0</v>
      </c>
      <c r="F47" s="296">
        <f t="shared" si="1"/>
        <v>0</v>
      </c>
      <c r="G47" s="297">
        <f t="shared" si="2"/>
        <v>0</v>
      </c>
    </row>
    <row r="48" spans="1:7" ht="24.75" customHeight="1" x14ac:dyDescent="0.25">
      <c r="A48" s="212"/>
      <c r="B48" s="293"/>
      <c r="C48" s="294"/>
      <c r="D48" s="295"/>
      <c r="E48" s="296">
        <f t="shared" si="0"/>
        <v>0</v>
      </c>
      <c r="F48" s="296">
        <f t="shared" si="1"/>
        <v>0</v>
      </c>
      <c r="G48" s="297">
        <f t="shared" si="2"/>
        <v>0</v>
      </c>
    </row>
    <row r="49" spans="1:7" ht="24.75" customHeight="1" x14ac:dyDescent="0.25">
      <c r="A49" s="212"/>
      <c r="B49" s="213"/>
      <c r="C49" s="214"/>
      <c r="D49" s="247"/>
      <c r="E49" s="248">
        <f t="shared" si="0"/>
        <v>0</v>
      </c>
      <c r="F49" s="248">
        <f t="shared" si="1"/>
        <v>0</v>
      </c>
      <c r="G49" s="249">
        <f t="shared" si="2"/>
        <v>0</v>
      </c>
    </row>
    <row r="50" spans="1:7" ht="24.75" customHeight="1" x14ac:dyDescent="0.25">
      <c r="A50" s="212"/>
      <c r="B50" s="213"/>
      <c r="C50" s="214"/>
      <c r="D50" s="247"/>
      <c r="E50" s="248">
        <f t="shared" si="0"/>
        <v>0</v>
      </c>
      <c r="F50" s="248">
        <f t="shared" si="1"/>
        <v>0</v>
      </c>
      <c r="G50" s="249">
        <f t="shared" si="2"/>
        <v>0</v>
      </c>
    </row>
    <row r="51" spans="1:7" ht="24.75" customHeight="1" x14ac:dyDescent="0.25">
      <c r="A51" s="218"/>
      <c r="B51" s="219"/>
      <c r="C51" s="220"/>
      <c r="D51" s="250"/>
      <c r="E51" s="251">
        <f t="shared" si="0"/>
        <v>0</v>
      </c>
      <c r="F51" s="251">
        <f t="shared" si="1"/>
        <v>0</v>
      </c>
      <c r="G51" s="252">
        <f t="shared" si="2"/>
        <v>0</v>
      </c>
    </row>
    <row r="52" spans="1:7" ht="24.75" customHeight="1" x14ac:dyDescent="0.25">
      <c r="A52" s="282"/>
      <c r="B52" s="282"/>
      <c r="C52" s="282"/>
      <c r="D52" s="282"/>
      <c r="E52" s="283">
        <f>SUM(E22:E51)</f>
        <v>15000</v>
      </c>
      <c r="F52" s="284">
        <f>SUM(F22:F51)</f>
        <v>3300</v>
      </c>
      <c r="G52" s="285">
        <f>SUM(G22:G51)</f>
        <v>18300</v>
      </c>
    </row>
    <row r="54" spans="1:7" x14ac:dyDescent="0.25">
      <c r="E54" s="45"/>
      <c r="F54" s="45"/>
      <c r="G54" s="45"/>
    </row>
    <row r="55" spans="1:7" ht="18.75" x14ac:dyDescent="0.3">
      <c r="B55" s="333" t="s">
        <v>132</v>
      </c>
      <c r="C55" s="333"/>
      <c r="D55" s="333"/>
      <c r="E55" s="333"/>
    </row>
    <row r="56" spans="1:7" ht="24.75" customHeight="1" x14ac:dyDescent="0.25">
      <c r="B56" s="330" t="s">
        <v>144</v>
      </c>
      <c r="C56" s="330"/>
      <c r="D56" s="330"/>
      <c r="E56" s="257">
        <f>E52</f>
        <v>15000</v>
      </c>
    </row>
    <row r="57" spans="1:7" ht="24.75" customHeight="1" x14ac:dyDescent="0.25">
      <c r="B57" s="330" t="s">
        <v>134</v>
      </c>
      <c r="C57" s="330"/>
      <c r="D57" s="330"/>
      <c r="E57" s="257">
        <f>F52</f>
        <v>3300</v>
      </c>
    </row>
    <row r="58" spans="1:7" ht="24.75" customHeight="1" x14ac:dyDescent="0.25">
      <c r="B58" s="327" t="s">
        <v>145</v>
      </c>
      <c r="C58" s="327"/>
      <c r="D58" s="327"/>
      <c r="E58" s="258">
        <f>E56+E57</f>
        <v>18300</v>
      </c>
    </row>
    <row r="61" spans="1:7" x14ac:dyDescent="0.25">
      <c r="B61" s="37" t="s">
        <v>27</v>
      </c>
      <c r="C61" s="37"/>
      <c r="D61" s="40"/>
      <c r="E61" s="40" t="s">
        <v>28</v>
      </c>
      <c r="F61" s="230"/>
    </row>
    <row r="62" spans="1:7" x14ac:dyDescent="0.25">
      <c r="B62" s="38" t="str">
        <f>'PROG. VER. REND.'!A27</f>
        <v>Nome e Cognome</v>
      </c>
      <c r="C62" s="38"/>
      <c r="D62" s="38"/>
      <c r="E62" s="41" t="str">
        <f>'PROG. VER. REND.'!E27</f>
        <v>Prof. Nome e Cognome</v>
      </c>
      <c r="F62" s="231"/>
    </row>
  </sheetData>
  <mergeCells count="16">
    <mergeCell ref="A1:E2"/>
    <mergeCell ref="A3:E3"/>
    <mergeCell ref="A4:E4"/>
    <mergeCell ref="A5:E5"/>
    <mergeCell ref="A6:E6"/>
    <mergeCell ref="A7:E7"/>
    <mergeCell ref="A8:E8"/>
    <mergeCell ref="E11:G11"/>
    <mergeCell ref="E12:G12"/>
    <mergeCell ref="E13:G13"/>
    <mergeCell ref="B58:D58"/>
    <mergeCell ref="A16:G16"/>
    <mergeCell ref="A18:G18"/>
    <mergeCell ref="B55:E55"/>
    <mergeCell ref="B56:D56"/>
    <mergeCell ref="B57:D57"/>
  </mergeCells>
  <printOptions horizontalCentered="1"/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PROG. VER. REND.</vt:lpstr>
      <vt:lpstr>SPESE GESTIONALI</vt:lpstr>
      <vt:lpstr>DOTAZIONI DIGITALI - fornitore </vt:lpstr>
      <vt:lpstr>ARREDI - Fornitore 1</vt:lpstr>
      <vt:lpstr>DOTAZIONI DIGITALI - fornitore2</vt:lpstr>
      <vt:lpstr>ARREDI - Fonitore 2</vt:lpstr>
      <vt:lpstr>PICCOLI ADATTAMENTI EDILIZI</vt:lpstr>
    </vt:vector>
  </TitlesOfParts>
  <Company>.....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Domenico Gattuso</dc:title>
  <dc:subject/>
  <dc:creator>Domenico Gattuso</dc:creator>
  <cp:keywords>domenico.gattuso@gmail.com</cp:keywords>
  <dc:description/>
  <cp:lastModifiedBy>Domenico Gattuso</cp:lastModifiedBy>
  <cp:revision>68</cp:revision>
  <cp:lastPrinted>2023-09-07T11:13:50Z</cp:lastPrinted>
  <dcterms:created xsi:type="dcterms:W3CDTF">2023-06-26T07:07:36Z</dcterms:created>
  <dcterms:modified xsi:type="dcterms:W3CDTF">2023-09-08T06:40:15Z</dcterms:modified>
  <cp:category>PNRR</cp:category>
  <dc:language>it-IT</dc:language>
</cp:coreProperties>
</file>