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vmlDrawing1.vml" ContentType="application/vnd.openxmlformats-officedocument.vmlDrawing"/>
  <Override PartName="/xl/drawings/drawing4.xml" ContentType="application/vnd.openxmlformats-officedocument.drawing+xml"/>
  <Override PartName="/xl/drawings/vmlDrawing2.vml" ContentType="application/vnd.openxmlformats-officedocument.vmlDrawing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Ore Eccedenti Comprensivo" sheetId="1" state="visible" r:id="rId3"/>
    <sheet name="Ore Eccedenti Superiori" sheetId="2" state="visible" r:id="rId4"/>
    <sheet name="Pratica sportiva Medie" sheetId="3" state="visible" r:id="rId5"/>
    <sheet name="Pratica sportiva II grado" sheetId="4" state="visible" r:id="rId6"/>
  </sheets>
  <definedNames>
    <definedName function="false" hidden="false" localSheetId="0" name="_xlnm.Print_Area" vbProcedure="false">'Ore Eccedenti Comprensivo'!$A$1:$D$69</definedName>
    <definedName function="false" hidden="false" localSheetId="1" name="_xlnm.Print_Area" vbProcedure="false">'Ore Eccedenti Superiori'!$A$1:$D$62,'Ore Eccedenti Superiori'!$A$1:$D$62</definedName>
    <definedName function="false" hidden="false" localSheetId="3" name="_xlnm.Print_Area" vbProcedure="false">'Pratica sportiva II grado'!$A$1:$E$42,'Pratica sportiva II grado'!$A$1:$E$42</definedName>
    <definedName function="false" hidden="false" localSheetId="2" name="_xlnm.Print_Area" vbProcedure="false">'Pratica sportiva Medie'!$A$1:$E$42,'Pratica sportiva Medie'!$A$1:$E$42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>Autore sconosciuto</author>
  </authors>
  <commentList>
    <comment ref="A13" authorId="0">
      <text>
        <r>
          <rPr>
            <sz val="10"/>
            <rFont val="Arial"/>
            <family val="2"/>
          </rPr>
          <t xml:space="preserve">controllare il cedolino del docente, per recuperare l’esatta
fascia stipendiale</t>
        </r>
      </text>
    </comment>
    <comment ref="C26" authorId="0">
      <text>
        <r>
          <rPr>
            <sz val="10"/>
            <rFont val="Arial"/>
            <family val="2"/>
          </rPr>
          <t xml:space="preserve">Inserire il costo orario descritto nella tabella superiore, in base alla fascia stipendiale del Docente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Autore sconosciuto</author>
  </authors>
  <commentList>
    <comment ref="A13" authorId="0">
      <text>
        <r>
          <rPr>
            <sz val="10"/>
            <rFont val="Arial"/>
            <family val="2"/>
          </rPr>
          <t xml:space="preserve">controllare il cedolino del docente, per recuperare l’esatta fascia stipendiale </t>
        </r>
      </text>
    </comment>
    <comment ref="C26" authorId="0">
      <text>
        <r>
          <rPr>
            <sz val="10"/>
            <rFont val="Arial"/>
            <family val="2"/>
          </rPr>
          <t xml:space="preserve">Inserire il costo orario descritto nella tabella superiore, in base alla fascia stipendiale del Docente</t>
        </r>
      </text>
    </comment>
  </commentList>
</comments>
</file>

<file path=xl/sharedStrings.xml><?xml version="1.0" encoding="utf-8"?>
<sst xmlns="http://schemas.openxmlformats.org/spreadsheetml/2006/main" count="194" uniqueCount="57">
  <si>
    <t xml:space="preserve">ISTITUTO STATALE DI ……………………………..</t>
  </si>
  <si>
    <t xml:space="preserve">Via…… , città….</t>
  </si>
  <si>
    <t xml:space="preserve">Tel…. Fax…</t>
  </si>
  <si>
    <t xml:space="preserve">sito web: www………</t>
  </si>
  <si>
    <t xml:space="preserve">mail istituzionale ………. pec istituzionale ……..</t>
  </si>
  <si>
    <t xml:space="preserve"> ORE ECCEDENTI PER SOST. COLLEGHI ASSENTI - NOIPA - CAP. 25xx/6</t>
  </si>
  <si>
    <t xml:space="preserve">CCNL SCUOLA aggiornato agli aumenti stipendiali
G.U. 296/2022 dal 01/02/2023</t>
  </si>
  <si>
    <t xml:space="preserve">Stipendio
Mensile LD</t>
  </si>
  <si>
    <t xml:space="preserve">Base calcolo</t>
  </si>
  <si>
    <t xml:space="preserve">Importo orario</t>
  </si>
  <si>
    <t xml:space="preserve">retribuzione tabellare mensile fascia 0-8 – Docente Infanzia</t>
  </si>
  <si>
    <t xml:space="preserve">1/90</t>
  </si>
  <si>
    <t xml:space="preserve">retribuzione tabellare mensile fascia 0-8 – Docente Primaria</t>
  </si>
  <si>
    <t xml:space="preserve">1/87</t>
  </si>
  <si>
    <t xml:space="preserve">retribuzione tabellare mensile fascia 0-8 – Docente Secondaria 1° grado</t>
  </si>
  <si>
    <t xml:space="preserve">1/65</t>
  </si>
  <si>
    <t xml:space="preserve">TABELLA DI LIQUIDAZIONE ORE ECCEDENTI PER SOST.E COLLEGHI ASSENTI</t>
  </si>
  <si>
    <t xml:space="preserve">Budget disponibile</t>
  </si>
  <si>
    <t xml:space="preserve">Cognome e Nome</t>
  </si>
  <si>
    <t xml:space="preserve">Ore
Svolte</t>
  </si>
  <si>
    <t xml:space="preserve">costo orario</t>
  </si>
  <si>
    <t xml:space="preserve">compenso
Lordo dip.</t>
  </si>
  <si>
    <t xml:space="preserve">Docenti Infanzia </t>
  </si>
  <si>
    <t xml:space="preserve">Docente 1</t>
  </si>
  <si>
    <t xml:space="preserve">Totale Infanzia</t>
  </si>
  <si>
    <t xml:space="preserve">Docenti Primaria</t>
  </si>
  <si>
    <t xml:space="preserve">Totale Primaria</t>
  </si>
  <si>
    <t xml:space="preserve">Docenti Secondaria I° grado</t>
  </si>
  <si>
    <t xml:space="preserve">Totale Secondaria I° grado</t>
  </si>
  <si>
    <t xml:space="preserve">Disponibilità a.s. 2022/23</t>
  </si>
  <si>
    <t xml:space="preserve">Programmato a.s. 2022/23</t>
  </si>
  <si>
    <t xml:space="preserve">Economie a.s. 2022/23</t>
  </si>
  <si>
    <t xml:space="preserve">Il Direttore SGA</t>
  </si>
  <si>
    <t xml:space="preserve">Il Dirigente Scolastico</t>
  </si>
  <si>
    <t xml:space="preserve">Nome e Cognome</t>
  </si>
  <si>
    <t xml:space="preserve">retribuzione tabellare mensile fascia 0-8 – Docente Diplomato Superiori (ITP)</t>
  </si>
  <si>
    <t xml:space="preserve">retribuzione tabellare mensile fascia 0-8 – Docente Laureato Superiori</t>
  </si>
  <si>
    <t xml:space="preserve">Docenti Diplomati Superiori (ITP)</t>
  </si>
  <si>
    <t xml:space="preserve">Totale Docenti Diplomati Superiori (ITP)</t>
  </si>
  <si>
    <t xml:space="preserve">Docenti Laureati  II° grado</t>
  </si>
  <si>
    <t xml:space="preserve">Totale Docenti Laureati II° grado</t>
  </si>
  <si>
    <t xml:space="preserve">CALCOLO ORARIO PRATICA SPORTIVA MEDIE - NOIPA - CAP. 25xx/12</t>
  </si>
  <si>
    <t xml:space="preserve">STIPENDIO TABELLARE + IIS – DOCENTE MEDIE</t>
  </si>
  <si>
    <t xml:space="preserve">Base calcolo
1/78</t>
  </si>
  <si>
    <t xml:space="preserve">10% su 
Base cal</t>
  </si>
  <si>
    <t xml:space="preserve">Fascia 0-8</t>
  </si>
  <si>
    <t xml:space="preserve">Fascia 9-14</t>
  </si>
  <si>
    <t xml:space="preserve">Fascia 15-20</t>
  </si>
  <si>
    <t xml:space="preserve">Fascia 21-27</t>
  </si>
  <si>
    <t xml:space="preserve">Fascia 28-34</t>
  </si>
  <si>
    <t xml:space="preserve">Da 35</t>
  </si>
  <si>
    <t xml:space="preserve">TABELLA LIQUIDAZIONE DOCENTI MEDIE</t>
  </si>
  <si>
    <t xml:space="preserve">Docenti di Ed. Fisica</t>
  </si>
  <si>
    <t xml:space="preserve">Totale</t>
  </si>
  <si>
    <t xml:space="preserve">CALCOLO ORARIO PRATICA SPORTIVA DOC. LAUREATI DI 2° GRADO - NOIPA - CAP. 25xx/12</t>
  </si>
  <si>
    <t xml:space="preserve">STIPENDIO TABELLARE + ISS – DOCENTE II grado</t>
  </si>
  <si>
    <t xml:space="preserve">TABELLA LIQUIDAZIONE DOCENTI LAUREATI DI 2° GRADO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</si>
</sst>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[$€-2]\ * #,##0.00_-;\-[$€-2]\ * #,##0.00_-;_-[$€-2]\ * \-??_-"/>
    <numFmt numFmtId="166" formatCode="#,##0_);[RED]\(#,##0\)"/>
    <numFmt numFmtId="167" formatCode="_-* #,##0.00_-;\-* #,##0.00_-;_-* \-??_-;_-@_-"/>
    <numFmt numFmtId="168" formatCode="0%"/>
    <numFmt numFmtId="169" formatCode="&quot;L. &quot;#,##0_);[RED]&quot;(L. &quot;#,##0\)"/>
    <numFmt numFmtId="170" formatCode="_-&quot;L. &quot;* #,##0.00_-;&quot;-L. &quot;* #,##0.00_-;_-&quot;L. &quot;* \-??_-;_-@_-"/>
    <numFmt numFmtId="171" formatCode="mmm\-yy"/>
    <numFmt numFmtId="172" formatCode="[$€-410]\ #,##0.00;[RED]\-[$€-410]\ #,##0.00"/>
    <numFmt numFmtId="173" formatCode="#,##0.00"/>
    <numFmt numFmtId="174" formatCode="[$€-2]\ #,##0.00;[RED]\-[$€-2]\ #,##0.00"/>
    <numFmt numFmtId="175" formatCode="_-&quot;€ &quot;* #,##0.00_-;&quot;-€ &quot;* #,##0.00_-;_-&quot;€ &quot;* \-??_-;_-@_-"/>
    <numFmt numFmtId="176" formatCode="General"/>
    <numFmt numFmtId="177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7.5"/>
      <color rgb="FF0000FF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10"/>
      <name val="Arial"/>
      <family val="0"/>
      <charset val="1"/>
    </font>
    <font>
      <b val="true"/>
      <sz val="10"/>
      <name val="Arial"/>
      <family val="2"/>
      <charset val="1"/>
    </font>
    <font>
      <b val="true"/>
      <sz val="11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8"/>
      <color rgb="FFFF0000"/>
      <name val="Arial"/>
      <family val="2"/>
      <charset val="1"/>
    </font>
    <font>
      <sz val="11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i val="true"/>
      <sz val="11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CCCCCC"/>
        <bgColor rgb="FFC0C0C0"/>
      </patternFill>
    </fill>
    <fill>
      <patternFill patternType="solid">
        <fgColor rgb="FFFFFFA6"/>
        <bgColor rgb="FFFFFFCC"/>
      </patternFill>
    </fill>
    <fill>
      <patternFill patternType="solid">
        <fgColor rgb="FFC0C0C0"/>
        <bgColor rgb="FFCCCC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thin"/>
      <top style="dotted"/>
      <bottom style="thin"/>
      <diagonal/>
    </border>
    <border diagonalUp="false" diagonalDown="false">
      <left style="thin"/>
      <right style="thin"/>
      <top style="thin"/>
      <bottom style="thin">
        <color rgb="FFFF0000"/>
      </bottom>
      <diagonal/>
    </border>
    <border diagonalUp="false" diagonalDown="false">
      <left style="thin"/>
      <right style="thin"/>
      <top style="thin">
        <color rgb="FFFF0000"/>
      </top>
      <bottom style="thin"/>
      <diagonal/>
    </border>
    <border diagonalUp="false" diagonalDown="false">
      <left style="medium"/>
      <right style="thin"/>
      <top style="thin"/>
      <bottom style="dotted"/>
      <diagonal/>
    </border>
    <border diagonalUp="false" diagonalDown="false">
      <left style="medium"/>
      <right style="thin"/>
      <top style="dotted"/>
      <bottom style="dotted"/>
      <diagonal/>
    </border>
    <border diagonalUp="false" diagonalDown="false">
      <left style="medium"/>
      <right style="thin"/>
      <top style="dotted"/>
      <bottom style="thin"/>
      <diagonal/>
    </border>
  </borders>
  <cellStyleXfs count="4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5" fontId="5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0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2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2" fontId="1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1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13" fillId="4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13" fillId="3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13" fillId="3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7" fillId="0" borderId="2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1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7" fillId="0" borderId="3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3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9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9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9" fillId="3" borderId="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13" fillId="5" borderId="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13" fillId="5" borderId="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17" fillId="0" borderId="4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5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7" fontId="14" fillId="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14" fillId="5" borderId="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4" fillId="5" borderId="5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4" fontId="14" fillId="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4" fillId="5" borderId="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5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6" fontId="14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14" fillId="5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4" fillId="5" borderId="1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13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14" fillId="0" borderId="2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14" fillId="0" borderId="3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14" fillId="0" borderId="4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2" fontId="1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1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13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13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13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13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13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13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2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llegamento ipertestuale 2" xfId="20"/>
    <cellStyle name="Euro" xfId="21"/>
    <cellStyle name="Migliaia (0)_FOIST96" xfId="22"/>
    <cellStyle name="Migliaia 2" xfId="23"/>
    <cellStyle name="Migliaia 3" xfId="24"/>
    <cellStyle name="Normale 2" xfId="25"/>
    <cellStyle name="Normale 2 2" xfId="26"/>
    <cellStyle name="Normale 2 3" xfId="27"/>
    <cellStyle name="Normale 3" xfId="28"/>
    <cellStyle name="Normale 4" xfId="29"/>
    <cellStyle name="Normale 4 2" xfId="30"/>
    <cellStyle name="Normale 5" xfId="31"/>
    <cellStyle name="Normale 6" xfId="32"/>
    <cellStyle name="Normale 6 2" xfId="33"/>
    <cellStyle name="Percentuale 2" xfId="34"/>
    <cellStyle name="Percentuale 2 2" xfId="35"/>
    <cellStyle name="Percentuale 3" xfId="36"/>
    <cellStyle name="Percentuale 4" xfId="37"/>
    <cellStyle name="Valuta (0)_FOIST96" xfId="38"/>
    <cellStyle name="Valuta 2" xfId="39"/>
    <cellStyle name="Valuta 2 2" xfId="4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2961720</xdr:colOff>
      <xdr:row>0</xdr:row>
      <xdr:rowOff>19440</xdr:rowOff>
    </xdr:from>
    <xdr:to>
      <xdr:col>0</xdr:col>
      <xdr:colOff>3533040</xdr:colOff>
      <xdr:row>3</xdr:row>
      <xdr:rowOff>145080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2961720" y="19440"/>
          <a:ext cx="571320" cy="611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2961720</xdr:colOff>
      <xdr:row>0</xdr:row>
      <xdr:rowOff>19440</xdr:rowOff>
    </xdr:from>
    <xdr:to>
      <xdr:col>0</xdr:col>
      <xdr:colOff>3533040</xdr:colOff>
      <xdr:row>3</xdr:row>
      <xdr:rowOff>145080</xdr:rowOff>
    </xdr:to>
    <xdr:pic>
      <xdr:nvPicPr>
        <xdr:cNvPr id="1" name="Immagine 4" descr=""/>
        <xdr:cNvPicPr/>
      </xdr:nvPicPr>
      <xdr:blipFill>
        <a:blip r:embed="rId1"/>
        <a:stretch/>
      </xdr:blipFill>
      <xdr:spPr>
        <a:xfrm>
          <a:off x="2961720" y="19440"/>
          <a:ext cx="571320" cy="611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2961720</xdr:colOff>
      <xdr:row>0</xdr:row>
      <xdr:rowOff>19440</xdr:rowOff>
    </xdr:from>
    <xdr:to>
      <xdr:col>0</xdr:col>
      <xdr:colOff>3533040</xdr:colOff>
      <xdr:row>3</xdr:row>
      <xdr:rowOff>145080</xdr:rowOff>
    </xdr:to>
    <xdr:pic>
      <xdr:nvPicPr>
        <xdr:cNvPr id="2" name="Immagine 2" descr=""/>
        <xdr:cNvPicPr/>
      </xdr:nvPicPr>
      <xdr:blipFill>
        <a:blip r:embed="rId1"/>
        <a:stretch/>
      </xdr:blipFill>
      <xdr:spPr>
        <a:xfrm>
          <a:off x="2961720" y="19440"/>
          <a:ext cx="571320" cy="611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2961720</xdr:colOff>
      <xdr:row>0</xdr:row>
      <xdr:rowOff>19440</xdr:rowOff>
    </xdr:from>
    <xdr:to>
      <xdr:col>0</xdr:col>
      <xdr:colOff>3533040</xdr:colOff>
      <xdr:row>3</xdr:row>
      <xdr:rowOff>145080</xdr:rowOff>
    </xdr:to>
    <xdr:pic>
      <xdr:nvPicPr>
        <xdr:cNvPr id="3" name="Immagine 3" descr=""/>
        <xdr:cNvPicPr/>
      </xdr:nvPicPr>
      <xdr:blipFill>
        <a:blip r:embed="rId1"/>
        <a:stretch/>
      </xdr:blipFill>
      <xdr:spPr>
        <a:xfrm>
          <a:off x="2961720" y="19440"/>
          <a:ext cx="571320" cy="6112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68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C68" activeCellId="0" sqref="C68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53"/>
    <col collapsed="false" customWidth="true" hidden="false" outlineLevel="0" max="2" min="2" style="1" width="12.29"/>
    <col collapsed="false" customWidth="true" hidden="false" outlineLevel="0" max="3" min="3" style="1" width="10.14"/>
    <col collapsed="false" customWidth="true" hidden="false" outlineLevel="0" max="4" min="4" style="1" width="18.57"/>
    <col collapsed="false" customWidth="true" hidden="false" outlineLevel="0" max="5" min="5" style="1" width="15.71"/>
    <col collapsed="false" customWidth="true" hidden="false" outlineLevel="0" max="6" min="6" style="2" width="23"/>
    <col collapsed="false" customWidth="false" hidden="false" outlineLevel="0" max="16384" min="7" style="1" width="9.14"/>
  </cols>
  <sheetData>
    <row r="1" customFormat="false" ht="12.75" hidden="false" customHeight="false" outlineLevel="0" collapsed="false">
      <c r="A1" s="2"/>
      <c r="B1" s="2"/>
      <c r="C1" s="2"/>
      <c r="D1" s="2"/>
      <c r="E1" s="2"/>
    </row>
    <row r="2" customFormat="false" ht="12.75" hidden="false" customHeight="false" outlineLevel="0" collapsed="false">
      <c r="A2" s="2"/>
      <c r="B2" s="2"/>
      <c r="C2" s="2"/>
      <c r="D2" s="2"/>
      <c r="E2" s="2"/>
    </row>
    <row r="3" customFormat="false" ht="12.75" hidden="false" customHeight="false" outlineLevel="0" collapsed="false">
      <c r="A3" s="2"/>
      <c r="B3" s="2"/>
      <c r="C3" s="2"/>
      <c r="D3" s="2"/>
      <c r="E3" s="2"/>
    </row>
    <row r="4" customFormat="false" ht="12.75" hidden="false" customHeight="false" outlineLevel="0" collapsed="false">
      <c r="A4" s="2"/>
      <c r="B4" s="2"/>
      <c r="C4" s="2"/>
      <c r="D4" s="2"/>
      <c r="E4" s="2"/>
    </row>
    <row r="5" customFormat="false" ht="12.75" hidden="false" customHeight="false" outlineLevel="0" collapsed="false">
      <c r="A5" s="3" t="s">
        <v>0</v>
      </c>
      <c r="B5" s="3"/>
      <c r="C5" s="3"/>
      <c r="D5" s="3"/>
      <c r="E5" s="2"/>
    </row>
    <row r="6" customFormat="false" ht="12.75" hidden="false" customHeight="false" outlineLevel="0" collapsed="false">
      <c r="A6" s="4" t="s">
        <v>1</v>
      </c>
      <c r="B6" s="4"/>
      <c r="C6" s="4"/>
      <c r="D6" s="4"/>
      <c r="E6" s="2"/>
    </row>
    <row r="7" customFormat="false" ht="12.75" hidden="false" customHeight="false" outlineLevel="0" collapsed="false">
      <c r="A7" s="4" t="s">
        <v>2</v>
      </c>
      <c r="B7" s="4"/>
      <c r="C7" s="4"/>
      <c r="D7" s="4"/>
      <c r="E7" s="5"/>
      <c r="F7" s="5"/>
    </row>
    <row r="8" customFormat="false" ht="12.75" hidden="false" customHeight="false" outlineLevel="0" collapsed="false">
      <c r="A8" s="4" t="s">
        <v>3</v>
      </c>
      <c r="B8" s="4"/>
      <c r="C8" s="4"/>
      <c r="D8" s="4"/>
      <c r="E8" s="2"/>
    </row>
    <row r="9" customFormat="false" ht="12" hidden="false" customHeight="true" outlineLevel="0" collapsed="false">
      <c r="A9" s="4" t="s">
        <v>4</v>
      </c>
      <c r="B9" s="4"/>
      <c r="C9" s="4"/>
      <c r="D9" s="4"/>
      <c r="E9" s="6"/>
      <c r="F9" s="6"/>
    </row>
    <row r="10" customFormat="false" ht="12" hidden="false" customHeight="true" outlineLevel="0" collapsed="false">
      <c r="A10" s="7"/>
      <c r="B10" s="6"/>
      <c r="C10" s="6"/>
      <c r="D10" s="6"/>
      <c r="E10" s="6"/>
      <c r="F10" s="6"/>
    </row>
    <row r="11" s="10" customFormat="true" ht="15" hidden="false" customHeight="false" outlineLevel="0" collapsed="false">
      <c r="A11" s="8" t="s">
        <v>5</v>
      </c>
      <c r="B11" s="8"/>
      <c r="C11" s="8"/>
      <c r="D11" s="8"/>
      <c r="E11" s="9"/>
      <c r="F11" s="9"/>
    </row>
    <row r="12" s="10" customFormat="true" ht="9.75" hidden="false" customHeight="true" outlineLevel="0" collapsed="false">
      <c r="A12" s="9"/>
      <c r="B12" s="9"/>
      <c r="C12" s="9"/>
      <c r="D12" s="9"/>
      <c r="E12" s="9"/>
      <c r="F12" s="9"/>
    </row>
    <row r="13" s="10" customFormat="true" ht="21" hidden="false" customHeight="true" outlineLevel="0" collapsed="false">
      <c r="A13" s="11" t="s">
        <v>6</v>
      </c>
      <c r="B13" s="11" t="s">
        <v>7</v>
      </c>
      <c r="C13" s="12" t="s">
        <v>8</v>
      </c>
      <c r="D13" s="13" t="s">
        <v>9</v>
      </c>
      <c r="E13" s="6"/>
      <c r="F13" s="6"/>
    </row>
    <row r="14" s="10" customFormat="true" ht="16.5" hidden="false" customHeight="true" outlineLevel="0" collapsed="false">
      <c r="A14" s="14" t="s">
        <v>10</v>
      </c>
      <c r="B14" s="15" t="n">
        <v>1758.25</v>
      </c>
      <c r="C14" s="16" t="s">
        <v>11</v>
      </c>
      <c r="D14" s="17" t="n">
        <f aca="false">B14/90</f>
        <v>19.5361111111111</v>
      </c>
      <c r="E14" s="5"/>
      <c r="F14" s="5"/>
    </row>
    <row r="15" s="10" customFormat="true" ht="16.5" hidden="false" customHeight="true" outlineLevel="0" collapsed="false">
      <c r="A15" s="18" t="s">
        <v>12</v>
      </c>
      <c r="B15" s="19" t="n">
        <v>1758.25</v>
      </c>
      <c r="C15" s="20" t="s">
        <v>13</v>
      </c>
      <c r="D15" s="21" t="n">
        <f aca="false">B15/87</f>
        <v>20.2097701149425</v>
      </c>
      <c r="E15" s="5"/>
      <c r="F15" s="5"/>
    </row>
    <row r="16" s="10" customFormat="true" ht="12.75" hidden="false" customHeight="false" outlineLevel="0" collapsed="false">
      <c r="A16" s="18" t="s">
        <v>14</v>
      </c>
      <c r="B16" s="19" t="n">
        <v>1903.16</v>
      </c>
      <c r="C16" s="20" t="s">
        <v>15</v>
      </c>
      <c r="D16" s="21" t="n">
        <f aca="false">B16/65</f>
        <v>29.2793846153846</v>
      </c>
      <c r="E16" s="5"/>
      <c r="F16" s="5"/>
    </row>
    <row r="17" s="10" customFormat="true" ht="12.75" hidden="false" customHeight="false" outlineLevel="0" collapsed="false">
      <c r="A17" s="22"/>
      <c r="B17" s="23"/>
      <c r="C17" s="23"/>
      <c r="D17" s="24"/>
      <c r="E17" s="5"/>
      <c r="F17" s="5"/>
    </row>
    <row r="18" customFormat="false" ht="12.75" hidden="false" customHeight="false" outlineLevel="0" collapsed="false">
      <c r="A18" s="5"/>
      <c r="B18" s="5"/>
      <c r="C18" s="5"/>
      <c r="D18" s="5"/>
      <c r="E18" s="5"/>
      <c r="F18" s="5"/>
      <c r="G18" s="10"/>
    </row>
    <row r="19" customFormat="false" ht="15" hidden="false" customHeight="false" outlineLevel="0" collapsed="false">
      <c r="A19" s="8" t="s">
        <v>16</v>
      </c>
      <c r="B19" s="8"/>
      <c r="C19" s="8"/>
      <c r="D19" s="8"/>
      <c r="E19" s="9"/>
      <c r="F19" s="9"/>
      <c r="G19" s="10"/>
    </row>
    <row r="21" customFormat="false" ht="19.5" hidden="false" customHeight="true" outlineLevel="0" collapsed="false">
      <c r="B21" s="25" t="s">
        <v>17</v>
      </c>
      <c r="C21" s="25"/>
      <c r="D21" s="26" t="n">
        <v>3000</v>
      </c>
      <c r="E21" s="27"/>
    </row>
    <row r="23" customFormat="false" ht="25.5" hidden="false" customHeight="true" outlineLevel="0" collapsed="false">
      <c r="A23" s="28" t="s">
        <v>18</v>
      </c>
      <c r="B23" s="29" t="s">
        <v>19</v>
      </c>
      <c r="C23" s="29" t="s">
        <v>20</v>
      </c>
      <c r="D23" s="29" t="s">
        <v>21</v>
      </c>
      <c r="E23" s="27"/>
    </row>
    <row r="24" customFormat="false" ht="19.5" hidden="false" customHeight="true" outlineLevel="0" collapsed="false">
      <c r="A24" s="30" t="s">
        <v>22</v>
      </c>
      <c r="B24" s="31"/>
      <c r="C24" s="32"/>
      <c r="D24" s="33"/>
      <c r="E24" s="27"/>
    </row>
    <row r="25" customFormat="false" ht="19.5" hidden="false" customHeight="true" outlineLevel="0" collapsed="false">
      <c r="A25" s="34" t="s">
        <v>23</v>
      </c>
      <c r="B25" s="35" t="n">
        <v>1</v>
      </c>
      <c r="C25" s="36" t="n">
        <f aca="false">$D$14</f>
        <v>19.5361111111111</v>
      </c>
      <c r="D25" s="37" t="n">
        <f aca="false">B25*C25</f>
        <v>19.5361111111111</v>
      </c>
      <c r="E25" s="27"/>
    </row>
    <row r="26" customFormat="false" ht="19.5" hidden="false" customHeight="true" outlineLevel="0" collapsed="false">
      <c r="A26" s="38" t="s">
        <v>23</v>
      </c>
      <c r="B26" s="39" t="n">
        <v>2</v>
      </c>
      <c r="C26" s="40" t="n">
        <f aca="false">$D$14</f>
        <v>19.5361111111111</v>
      </c>
      <c r="D26" s="41" t="n">
        <f aca="false">B26*C26</f>
        <v>39.0722222222222</v>
      </c>
      <c r="E26" s="27"/>
    </row>
    <row r="27" customFormat="false" ht="19.5" hidden="false" customHeight="true" outlineLevel="0" collapsed="false">
      <c r="A27" s="38" t="s">
        <v>23</v>
      </c>
      <c r="B27" s="39" t="n">
        <v>1</v>
      </c>
      <c r="C27" s="40" t="n">
        <f aca="false">$D$14</f>
        <v>19.5361111111111</v>
      </c>
      <c r="D27" s="41" t="n">
        <f aca="false">B27*C27</f>
        <v>19.5361111111111</v>
      </c>
      <c r="E27" s="27"/>
    </row>
    <row r="28" customFormat="false" ht="19.5" hidden="false" customHeight="true" outlineLevel="0" collapsed="false">
      <c r="A28" s="38" t="s">
        <v>23</v>
      </c>
      <c r="B28" s="42" t="n">
        <v>2</v>
      </c>
      <c r="C28" s="43" t="n">
        <f aca="false">$D$14</f>
        <v>19.5361111111111</v>
      </c>
      <c r="D28" s="41" t="n">
        <f aca="false">B28*C28</f>
        <v>39.0722222222222</v>
      </c>
      <c r="E28" s="27"/>
    </row>
    <row r="29" customFormat="false" ht="19.5" hidden="false" customHeight="true" outlineLevel="0" collapsed="false">
      <c r="A29" s="44" t="s">
        <v>24</v>
      </c>
      <c r="B29" s="45" t="n">
        <f aca="false">SUM(B25:B28)</f>
        <v>6</v>
      </c>
      <c r="C29" s="46"/>
      <c r="D29" s="47" t="n">
        <f aca="false">SUM(D25:D28)</f>
        <v>117.216666666667</v>
      </c>
      <c r="E29" s="27"/>
    </row>
    <row r="30" customFormat="false" ht="19.5" hidden="false" customHeight="true" outlineLevel="0" collapsed="false">
      <c r="A30" s="48" t="s">
        <v>25</v>
      </c>
      <c r="B30" s="49"/>
      <c r="C30" s="50"/>
      <c r="D30" s="51"/>
      <c r="E30" s="27"/>
    </row>
    <row r="31" customFormat="false" ht="19.5" hidden="false" customHeight="true" outlineLevel="0" collapsed="false">
      <c r="A31" s="34" t="s">
        <v>23</v>
      </c>
      <c r="B31" s="35" t="n">
        <v>1</v>
      </c>
      <c r="C31" s="36" t="n">
        <f aca="false">$D$15</f>
        <v>20.2097701149425</v>
      </c>
      <c r="D31" s="37" t="n">
        <f aca="false">B31*C31</f>
        <v>20.2097701149425</v>
      </c>
      <c r="E31" s="27"/>
    </row>
    <row r="32" customFormat="false" ht="19.5" hidden="false" customHeight="true" outlineLevel="0" collapsed="false">
      <c r="A32" s="38" t="s">
        <v>23</v>
      </c>
      <c r="B32" s="39" t="n">
        <v>1</v>
      </c>
      <c r="C32" s="40" t="n">
        <f aca="false">$D$15</f>
        <v>20.2097701149425</v>
      </c>
      <c r="D32" s="41" t="n">
        <f aca="false">B32*C32</f>
        <v>20.2097701149425</v>
      </c>
      <c r="E32" s="27"/>
    </row>
    <row r="33" customFormat="false" ht="19.5" hidden="false" customHeight="true" outlineLevel="0" collapsed="false">
      <c r="A33" s="38" t="s">
        <v>23</v>
      </c>
      <c r="B33" s="39" t="n">
        <v>2</v>
      </c>
      <c r="C33" s="40" t="n">
        <f aca="false">$D$15</f>
        <v>20.2097701149425</v>
      </c>
      <c r="D33" s="41" t="n">
        <f aca="false">B33*C33</f>
        <v>40.4195402298851</v>
      </c>
      <c r="E33" s="27"/>
    </row>
    <row r="34" customFormat="false" ht="19.5" hidden="false" customHeight="true" outlineLevel="0" collapsed="false">
      <c r="A34" s="38" t="s">
        <v>23</v>
      </c>
      <c r="B34" s="39" t="n">
        <v>1</v>
      </c>
      <c r="C34" s="40" t="n">
        <f aca="false">$D$15</f>
        <v>20.2097701149425</v>
      </c>
      <c r="D34" s="41" t="n">
        <f aca="false">B34*C34</f>
        <v>20.2097701149425</v>
      </c>
      <c r="E34" s="27"/>
    </row>
    <row r="35" customFormat="false" ht="19.5" hidden="false" customHeight="true" outlineLevel="0" collapsed="false">
      <c r="A35" s="38" t="s">
        <v>23</v>
      </c>
      <c r="B35" s="39" t="n">
        <v>2</v>
      </c>
      <c r="C35" s="40" t="n">
        <f aca="false">$D$15</f>
        <v>20.2097701149425</v>
      </c>
      <c r="D35" s="41" t="n">
        <f aca="false">B35*C35</f>
        <v>40.4195402298851</v>
      </c>
      <c r="E35" s="27"/>
    </row>
    <row r="36" customFormat="false" ht="19.5" hidden="false" customHeight="true" outlineLevel="0" collapsed="false">
      <c r="A36" s="38" t="s">
        <v>23</v>
      </c>
      <c r="B36" s="39" t="n">
        <v>2</v>
      </c>
      <c r="C36" s="40" t="n">
        <f aca="false">$D$15</f>
        <v>20.2097701149425</v>
      </c>
      <c r="D36" s="41" t="n">
        <f aca="false">B36*C36</f>
        <v>40.4195402298851</v>
      </c>
      <c r="E36" s="27"/>
    </row>
    <row r="37" customFormat="false" ht="19.5" hidden="false" customHeight="true" outlineLevel="0" collapsed="false">
      <c r="A37" s="38" t="s">
        <v>23</v>
      </c>
      <c r="B37" s="39" t="n">
        <v>2</v>
      </c>
      <c r="C37" s="40" t="n">
        <f aca="false">$D$15</f>
        <v>20.2097701149425</v>
      </c>
      <c r="D37" s="41" t="n">
        <f aca="false">B37*C37</f>
        <v>40.4195402298851</v>
      </c>
      <c r="E37" s="27"/>
    </row>
    <row r="38" customFormat="false" ht="19.5" hidden="false" customHeight="true" outlineLevel="0" collapsed="false">
      <c r="A38" s="38" t="s">
        <v>23</v>
      </c>
      <c r="B38" s="39" t="n">
        <v>7</v>
      </c>
      <c r="C38" s="40" t="n">
        <f aca="false">$D$15</f>
        <v>20.2097701149425</v>
      </c>
      <c r="D38" s="41" t="n">
        <f aca="false">B38*C38</f>
        <v>141.468390804598</v>
      </c>
      <c r="E38" s="27"/>
    </row>
    <row r="39" customFormat="false" ht="19.5" hidden="false" customHeight="true" outlineLevel="0" collapsed="false">
      <c r="A39" s="52" t="s">
        <v>23</v>
      </c>
      <c r="B39" s="42" t="n">
        <v>5</v>
      </c>
      <c r="C39" s="43" t="n">
        <f aca="false">$D$15</f>
        <v>20.2097701149425</v>
      </c>
      <c r="D39" s="53" t="n">
        <f aca="false">B39*C39</f>
        <v>101.048850574713</v>
      </c>
      <c r="E39" s="27"/>
    </row>
    <row r="40" customFormat="false" ht="19.5" hidden="false" customHeight="true" outlineLevel="0" collapsed="false">
      <c r="A40" s="54" t="s">
        <v>26</v>
      </c>
      <c r="B40" s="55" t="n">
        <f aca="false">SUM(B31:B39)</f>
        <v>23</v>
      </c>
      <c r="C40" s="56"/>
      <c r="D40" s="57" t="n">
        <f aca="false">SUM(D31:D39)</f>
        <v>464.824712643678</v>
      </c>
      <c r="E40" s="27"/>
    </row>
    <row r="41" customFormat="false" ht="19.5" hidden="false" customHeight="true" outlineLevel="0" collapsed="false">
      <c r="A41" s="48" t="s">
        <v>27</v>
      </c>
      <c r="B41" s="49"/>
      <c r="C41" s="58"/>
      <c r="D41" s="59"/>
      <c r="E41" s="27"/>
    </row>
    <row r="42" customFormat="false" ht="19.5" hidden="false" customHeight="true" outlineLevel="0" collapsed="false">
      <c r="A42" s="34" t="s">
        <v>23</v>
      </c>
      <c r="B42" s="35" t="n">
        <v>4</v>
      </c>
      <c r="C42" s="36" t="n">
        <f aca="false">$D$16</f>
        <v>29.2793846153846</v>
      </c>
      <c r="D42" s="37" t="n">
        <f aca="false">B42*C42</f>
        <v>117.117538461538</v>
      </c>
      <c r="E42" s="27"/>
    </row>
    <row r="43" customFormat="false" ht="19.5" hidden="false" customHeight="true" outlineLevel="0" collapsed="false">
      <c r="A43" s="38" t="s">
        <v>23</v>
      </c>
      <c r="B43" s="39" t="n">
        <v>4</v>
      </c>
      <c r="C43" s="40" t="n">
        <f aca="false">$D$16</f>
        <v>29.2793846153846</v>
      </c>
      <c r="D43" s="41" t="n">
        <f aca="false">B43*C43</f>
        <v>117.117538461538</v>
      </c>
      <c r="E43" s="27"/>
    </row>
    <row r="44" customFormat="false" ht="19.5" hidden="false" customHeight="true" outlineLevel="0" collapsed="false">
      <c r="A44" s="38" t="s">
        <v>23</v>
      </c>
      <c r="B44" s="39" t="n">
        <v>8</v>
      </c>
      <c r="C44" s="40" t="n">
        <f aca="false">$D$16</f>
        <v>29.2793846153846</v>
      </c>
      <c r="D44" s="41" t="n">
        <f aca="false">B44*C44</f>
        <v>234.235076923077</v>
      </c>
      <c r="E44" s="27"/>
    </row>
    <row r="45" customFormat="false" ht="19.5" hidden="false" customHeight="true" outlineLevel="0" collapsed="false">
      <c r="A45" s="38" t="s">
        <v>23</v>
      </c>
      <c r="B45" s="39" t="n">
        <v>10</v>
      </c>
      <c r="C45" s="40" t="n">
        <f aca="false">$D$16</f>
        <v>29.2793846153846</v>
      </c>
      <c r="D45" s="41" t="n">
        <f aca="false">B45*C45</f>
        <v>292.793846153846</v>
      </c>
      <c r="E45" s="27"/>
    </row>
    <row r="46" customFormat="false" ht="19.5" hidden="false" customHeight="true" outlineLevel="0" collapsed="false">
      <c r="A46" s="38" t="s">
        <v>23</v>
      </c>
      <c r="B46" s="39" t="n">
        <v>7</v>
      </c>
      <c r="C46" s="40" t="n">
        <f aca="false">$D$16</f>
        <v>29.2793846153846</v>
      </c>
      <c r="D46" s="41" t="n">
        <f aca="false">B46*C46</f>
        <v>204.955692307692</v>
      </c>
      <c r="E46" s="27"/>
    </row>
    <row r="47" customFormat="false" ht="19.5" hidden="false" customHeight="true" outlineLevel="0" collapsed="false">
      <c r="A47" s="38" t="s">
        <v>23</v>
      </c>
      <c r="B47" s="39" t="n">
        <v>1</v>
      </c>
      <c r="C47" s="40" t="n">
        <f aca="false">$D$16</f>
        <v>29.2793846153846</v>
      </c>
      <c r="D47" s="41" t="n">
        <f aca="false">B47*C47</f>
        <v>29.2793846153846</v>
      </c>
      <c r="E47" s="27"/>
    </row>
    <row r="48" customFormat="false" ht="19.5" hidden="false" customHeight="true" outlineLevel="0" collapsed="false">
      <c r="A48" s="38" t="s">
        <v>23</v>
      </c>
      <c r="B48" s="39" t="n">
        <v>4</v>
      </c>
      <c r="C48" s="40" t="n">
        <f aca="false">$D$16</f>
        <v>29.2793846153846</v>
      </c>
      <c r="D48" s="41" t="n">
        <f aca="false">B48*C48</f>
        <v>117.117538461538</v>
      </c>
      <c r="E48" s="27"/>
    </row>
    <row r="49" customFormat="false" ht="19.5" hidden="false" customHeight="true" outlineLevel="0" collapsed="false">
      <c r="A49" s="38" t="s">
        <v>23</v>
      </c>
      <c r="B49" s="39" t="n">
        <v>1</v>
      </c>
      <c r="C49" s="40" t="n">
        <f aca="false">$D$16</f>
        <v>29.2793846153846</v>
      </c>
      <c r="D49" s="41" t="n">
        <f aca="false">B49*C49</f>
        <v>29.2793846153846</v>
      </c>
      <c r="E49" s="27"/>
    </row>
    <row r="50" customFormat="false" ht="19.5" hidden="false" customHeight="true" outlineLevel="0" collapsed="false">
      <c r="A50" s="38" t="s">
        <v>23</v>
      </c>
      <c r="B50" s="39" t="n">
        <v>3</v>
      </c>
      <c r="C50" s="40" t="n">
        <f aca="false">$D$16</f>
        <v>29.2793846153846</v>
      </c>
      <c r="D50" s="41" t="n">
        <f aca="false">B50*C50</f>
        <v>87.8381538461539</v>
      </c>
      <c r="E50" s="27"/>
    </row>
    <row r="51" customFormat="false" ht="19.5" hidden="false" customHeight="true" outlineLevel="0" collapsed="false">
      <c r="A51" s="38" t="s">
        <v>23</v>
      </c>
      <c r="B51" s="39" t="n">
        <v>2</v>
      </c>
      <c r="C51" s="40" t="n">
        <f aca="false">$D$16</f>
        <v>29.2793846153846</v>
      </c>
      <c r="D51" s="41" t="n">
        <f aca="false">B51*C51</f>
        <v>58.5587692307692</v>
      </c>
      <c r="E51" s="27"/>
    </row>
    <row r="52" customFormat="false" ht="19.5" hidden="false" customHeight="true" outlineLevel="0" collapsed="false">
      <c r="A52" s="38" t="s">
        <v>23</v>
      </c>
      <c r="B52" s="39" t="n">
        <v>11</v>
      </c>
      <c r="C52" s="40" t="n">
        <f aca="false">$D$16</f>
        <v>29.2793846153846</v>
      </c>
      <c r="D52" s="41" t="n">
        <f aca="false">B52*C52</f>
        <v>322.073230769231</v>
      </c>
      <c r="E52" s="27"/>
    </row>
    <row r="53" customFormat="false" ht="19.5" hidden="false" customHeight="true" outlineLevel="0" collapsed="false">
      <c r="A53" s="38" t="s">
        <v>23</v>
      </c>
      <c r="B53" s="39" t="n">
        <v>3</v>
      </c>
      <c r="C53" s="40" t="n">
        <f aca="false">$D$16</f>
        <v>29.2793846153846</v>
      </c>
      <c r="D53" s="41" t="n">
        <f aca="false">B53*C53</f>
        <v>87.8381538461539</v>
      </c>
      <c r="E53" s="27"/>
    </row>
    <row r="54" customFormat="false" ht="19.5" hidden="false" customHeight="true" outlineLevel="0" collapsed="false">
      <c r="A54" s="38" t="s">
        <v>23</v>
      </c>
      <c r="B54" s="39" t="n">
        <v>7</v>
      </c>
      <c r="C54" s="40" t="n">
        <f aca="false">$D$16</f>
        <v>29.2793846153846</v>
      </c>
      <c r="D54" s="41" t="n">
        <f aca="false">B54*C54</f>
        <v>204.955692307692</v>
      </c>
      <c r="E54" s="27"/>
    </row>
    <row r="55" customFormat="false" ht="19.5" hidden="false" customHeight="true" outlineLevel="0" collapsed="false">
      <c r="A55" s="38" t="s">
        <v>23</v>
      </c>
      <c r="B55" s="39" t="n">
        <v>4</v>
      </c>
      <c r="C55" s="40" t="n">
        <f aca="false">$D$16</f>
        <v>29.2793846153846</v>
      </c>
      <c r="D55" s="41" t="n">
        <f aca="false">B55*C55</f>
        <v>117.117538461538</v>
      </c>
      <c r="E55" s="27"/>
    </row>
    <row r="56" customFormat="false" ht="19.5" hidden="false" customHeight="true" outlineLevel="0" collapsed="false">
      <c r="A56" s="38" t="s">
        <v>23</v>
      </c>
      <c r="B56" s="39" t="n">
        <v>3</v>
      </c>
      <c r="C56" s="40" t="n">
        <f aca="false">$D$16</f>
        <v>29.2793846153846</v>
      </c>
      <c r="D56" s="41" t="n">
        <f aca="false">B56*C56</f>
        <v>87.8381538461539</v>
      </c>
      <c r="E56" s="27"/>
    </row>
    <row r="57" customFormat="false" ht="19.5" hidden="false" customHeight="true" outlineLevel="0" collapsed="false">
      <c r="A57" s="38" t="s">
        <v>23</v>
      </c>
      <c r="B57" s="39" t="n">
        <v>5</v>
      </c>
      <c r="C57" s="40" t="n">
        <f aca="false">$D$16</f>
        <v>29.2793846153846</v>
      </c>
      <c r="D57" s="41" t="n">
        <f aca="false">B57*C57</f>
        <v>146.396923076923</v>
      </c>
      <c r="E57" s="27"/>
    </row>
    <row r="58" customFormat="false" ht="19.5" hidden="false" customHeight="true" outlineLevel="0" collapsed="false">
      <c r="A58" s="52" t="s">
        <v>23</v>
      </c>
      <c r="B58" s="42" t="n">
        <v>8</v>
      </c>
      <c r="C58" s="43" t="n">
        <f aca="false">$D$16</f>
        <v>29.2793846153846</v>
      </c>
      <c r="D58" s="53" t="n">
        <f aca="false">B58*C58</f>
        <v>234.235076923077</v>
      </c>
      <c r="E58" s="27"/>
    </row>
    <row r="59" customFormat="false" ht="19.5" hidden="false" customHeight="true" outlineLevel="0" collapsed="false">
      <c r="A59" s="60" t="s">
        <v>28</v>
      </c>
      <c r="B59" s="61" t="n">
        <f aca="false">SUM(B42:B58)</f>
        <v>85</v>
      </c>
      <c r="C59" s="62"/>
      <c r="D59" s="63" t="n">
        <f aca="false">SUM(D42:D58)</f>
        <v>2488.74769230769</v>
      </c>
      <c r="E59" s="27"/>
    </row>
    <row r="60" customFormat="false" ht="14.25" hidden="false" customHeight="false" outlineLevel="0" collapsed="false">
      <c r="A60" s="64"/>
      <c r="B60" s="64"/>
      <c r="C60" s="64"/>
      <c r="D60" s="65"/>
      <c r="E60" s="27"/>
    </row>
    <row r="61" customFormat="false" ht="19.5" hidden="false" customHeight="true" outlineLevel="0" collapsed="false">
      <c r="A61" s="66" t="s">
        <v>29</v>
      </c>
      <c r="B61" s="67"/>
      <c r="C61" s="67"/>
      <c r="D61" s="68" t="n">
        <f aca="false">D21</f>
        <v>3000</v>
      </c>
      <c r="E61" s="27"/>
    </row>
    <row r="62" customFormat="false" ht="19.5" hidden="false" customHeight="true" outlineLevel="0" collapsed="false">
      <c r="A62" s="69" t="s">
        <v>30</v>
      </c>
      <c r="B62" s="70"/>
      <c r="C62" s="70"/>
      <c r="D62" s="71" t="n">
        <f aca="false">D29+D40+D59</f>
        <v>3070.78907161804</v>
      </c>
      <c r="E62" s="27"/>
    </row>
    <row r="63" customFormat="false" ht="19.5" hidden="false" customHeight="true" outlineLevel="0" collapsed="false">
      <c r="A63" s="72" t="s">
        <v>31</v>
      </c>
      <c r="B63" s="73"/>
      <c r="C63" s="73"/>
      <c r="D63" s="74" t="n">
        <f aca="false">D61-D62</f>
        <v>-70.7890716180373</v>
      </c>
      <c r="E63" s="27"/>
    </row>
    <row r="65" customFormat="false" ht="12.75" hidden="false" customHeight="false" outlineLevel="0" collapsed="false">
      <c r="A65" s="75"/>
      <c r="B65" s="75"/>
      <c r="C65" s="75"/>
      <c r="D65" s="76"/>
      <c r="E65" s="76"/>
      <c r="F65" s="77"/>
      <c r="G65" s="2"/>
    </row>
    <row r="66" customFormat="false" ht="12.75" hidden="false" customHeight="false" outlineLevel="0" collapsed="false">
      <c r="A66" s="2" t="s">
        <v>32</v>
      </c>
      <c r="B66" s="2"/>
      <c r="C66" s="77" t="s">
        <v>33</v>
      </c>
      <c r="D66" s="77"/>
      <c r="E66" s="27"/>
      <c r="F66" s="27"/>
      <c r="G66" s="2"/>
    </row>
    <row r="67" customFormat="false" ht="12.75" hidden="false" customHeight="false" outlineLevel="0" collapsed="false">
      <c r="A67" s="2" t="s">
        <v>34</v>
      </c>
      <c r="B67" s="2"/>
      <c r="C67" s="77" t="s">
        <v>34</v>
      </c>
      <c r="D67" s="77"/>
      <c r="E67" s="27"/>
      <c r="F67" s="27"/>
      <c r="G67" s="2"/>
    </row>
    <row r="68" customFormat="false" ht="12.75" hidden="false" customHeight="false" outlineLevel="0" collapsed="false">
      <c r="A68" s="2"/>
      <c r="B68" s="2"/>
      <c r="C68" s="77"/>
      <c r="D68" s="77"/>
      <c r="E68" s="27"/>
      <c r="F68" s="27"/>
    </row>
  </sheetData>
  <mergeCells count="11">
    <mergeCell ref="A5:D5"/>
    <mergeCell ref="A6:D6"/>
    <mergeCell ref="A7:D7"/>
    <mergeCell ref="A8:D8"/>
    <mergeCell ref="A9:D9"/>
    <mergeCell ref="A11:D11"/>
    <mergeCell ref="A19:D19"/>
    <mergeCell ref="B21:C21"/>
    <mergeCell ref="C66:D66"/>
    <mergeCell ref="C67:D67"/>
    <mergeCell ref="C68:D68"/>
  </mergeCells>
  <printOptions headings="false" gridLines="false" gridLinesSet="true" horizontalCentered="false" verticalCentered="false"/>
  <pageMargins left="0.513194444444445" right="0.470138888888889" top="0.388194444444444" bottom="0.788888888888889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61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C61" activeCellId="0" sqref="C61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53"/>
    <col collapsed="false" customWidth="true" hidden="false" outlineLevel="0" max="2" min="2" style="1" width="12.29"/>
    <col collapsed="false" customWidth="true" hidden="false" outlineLevel="0" max="3" min="3" style="1" width="10.14"/>
    <col collapsed="false" customWidth="true" hidden="false" outlineLevel="0" max="4" min="4" style="1" width="18.57"/>
    <col collapsed="false" customWidth="true" hidden="false" outlineLevel="0" max="5" min="5" style="1" width="15.71"/>
    <col collapsed="false" customWidth="true" hidden="false" outlineLevel="0" max="6" min="6" style="2" width="23"/>
    <col collapsed="false" customWidth="false" hidden="false" outlineLevel="0" max="7" min="7" style="1" width="9.14"/>
  </cols>
  <sheetData>
    <row r="1" customFormat="false" ht="12.75" hidden="false" customHeight="false" outlineLevel="0" collapsed="false">
      <c r="A1" s="2"/>
      <c r="B1" s="2"/>
      <c r="C1" s="2"/>
      <c r="D1" s="2"/>
      <c r="E1" s="2"/>
    </row>
    <row r="2" customFormat="false" ht="12.75" hidden="false" customHeight="false" outlineLevel="0" collapsed="false">
      <c r="A2" s="2"/>
      <c r="B2" s="2"/>
      <c r="C2" s="2"/>
      <c r="D2" s="2"/>
      <c r="E2" s="2"/>
    </row>
    <row r="3" customFormat="false" ht="12.75" hidden="false" customHeight="false" outlineLevel="0" collapsed="false">
      <c r="A3" s="2"/>
      <c r="B3" s="2"/>
      <c r="C3" s="2"/>
      <c r="D3" s="2"/>
      <c r="E3" s="2"/>
    </row>
    <row r="4" customFormat="false" ht="12.75" hidden="false" customHeight="false" outlineLevel="0" collapsed="false">
      <c r="A4" s="2"/>
      <c r="B4" s="2"/>
      <c r="C4" s="2"/>
      <c r="D4" s="2"/>
      <c r="E4" s="2"/>
    </row>
    <row r="5" customFormat="false" ht="12.75" hidden="false" customHeight="false" outlineLevel="0" collapsed="false">
      <c r="A5" s="3" t="s">
        <v>0</v>
      </c>
      <c r="B5" s="3"/>
      <c r="C5" s="3"/>
      <c r="D5" s="3"/>
      <c r="E5" s="2"/>
    </row>
    <row r="6" customFormat="false" ht="12.75" hidden="false" customHeight="false" outlineLevel="0" collapsed="false">
      <c r="A6" s="4" t="s">
        <v>1</v>
      </c>
      <c r="B6" s="4"/>
      <c r="C6" s="4"/>
      <c r="D6" s="4"/>
      <c r="E6" s="2"/>
    </row>
    <row r="7" customFormat="false" ht="12.75" hidden="false" customHeight="false" outlineLevel="0" collapsed="false">
      <c r="A7" s="4" t="s">
        <v>2</v>
      </c>
      <c r="B7" s="4"/>
      <c r="C7" s="4"/>
      <c r="D7" s="4"/>
      <c r="E7" s="5"/>
      <c r="F7" s="5"/>
    </row>
    <row r="8" customFormat="false" ht="12.75" hidden="false" customHeight="false" outlineLevel="0" collapsed="false">
      <c r="A8" s="4" t="s">
        <v>3</v>
      </c>
      <c r="B8" s="4"/>
      <c r="C8" s="4"/>
      <c r="D8" s="4"/>
      <c r="E8" s="2"/>
    </row>
    <row r="9" customFormat="false" ht="12" hidden="false" customHeight="true" outlineLevel="0" collapsed="false">
      <c r="A9" s="4" t="s">
        <v>4</v>
      </c>
      <c r="B9" s="4"/>
      <c r="C9" s="4"/>
      <c r="D9" s="4"/>
      <c r="E9" s="6"/>
      <c r="F9" s="6"/>
    </row>
    <row r="10" customFormat="false" ht="12" hidden="false" customHeight="true" outlineLevel="0" collapsed="false">
      <c r="A10" s="7"/>
      <c r="B10" s="6"/>
      <c r="C10" s="6"/>
      <c r="D10" s="6"/>
      <c r="E10" s="6"/>
      <c r="F10" s="6"/>
    </row>
    <row r="11" customFormat="false" ht="15" hidden="false" customHeight="false" outlineLevel="0" collapsed="false">
      <c r="A11" s="8" t="s">
        <v>5</v>
      </c>
      <c r="B11" s="8"/>
      <c r="C11" s="8"/>
      <c r="D11" s="8"/>
      <c r="E11" s="9"/>
      <c r="F11" s="9"/>
      <c r="G11" s="10"/>
    </row>
    <row r="12" customFormat="false" ht="9.75" hidden="false" customHeight="true" outlineLevel="0" collapsed="false">
      <c r="A12" s="9"/>
      <c r="B12" s="9"/>
      <c r="C12" s="9"/>
      <c r="D12" s="9"/>
      <c r="E12" s="9"/>
      <c r="F12" s="9"/>
      <c r="G12" s="10"/>
    </row>
    <row r="13" customFormat="false" ht="21" hidden="false" customHeight="true" outlineLevel="0" collapsed="false">
      <c r="A13" s="11" t="s">
        <v>6</v>
      </c>
      <c r="B13" s="11" t="s">
        <v>7</v>
      </c>
      <c r="C13" s="12" t="s">
        <v>8</v>
      </c>
      <c r="D13" s="13" t="s">
        <v>9</v>
      </c>
      <c r="E13" s="6"/>
      <c r="F13" s="6"/>
      <c r="G13" s="10"/>
    </row>
    <row r="14" customFormat="false" ht="16.5" hidden="false" customHeight="true" outlineLevel="0" collapsed="false">
      <c r="A14" s="18" t="s">
        <v>35</v>
      </c>
      <c r="B14" s="19" t="n">
        <v>1758.25</v>
      </c>
      <c r="C14" s="20" t="s">
        <v>15</v>
      </c>
      <c r="D14" s="21" t="n">
        <f aca="false">B14/65</f>
        <v>27.05</v>
      </c>
      <c r="E14" s="5"/>
      <c r="F14" s="5"/>
      <c r="G14" s="10"/>
    </row>
    <row r="15" customFormat="false" ht="16.5" hidden="false" customHeight="true" outlineLevel="0" collapsed="false">
      <c r="A15" s="78" t="s">
        <v>36</v>
      </c>
      <c r="B15" s="79" t="n">
        <v>1903.16</v>
      </c>
      <c r="C15" s="80" t="s">
        <v>15</v>
      </c>
      <c r="D15" s="81" t="n">
        <f aca="false">B15/65</f>
        <v>29.2793846153846</v>
      </c>
      <c r="E15" s="5"/>
      <c r="F15" s="5"/>
      <c r="G15" s="10"/>
    </row>
    <row r="16" customFormat="false" ht="12.75" hidden="false" customHeight="false" outlineLevel="0" collapsed="false">
      <c r="A16" s="22"/>
      <c r="B16" s="23"/>
      <c r="C16" s="23"/>
      <c r="D16" s="24"/>
      <c r="E16" s="5"/>
      <c r="F16" s="5"/>
      <c r="G16" s="10"/>
    </row>
    <row r="17" customFormat="false" ht="12.75" hidden="false" customHeight="false" outlineLevel="0" collapsed="false">
      <c r="A17" s="5"/>
      <c r="B17" s="5"/>
      <c r="C17" s="5"/>
      <c r="D17" s="5"/>
      <c r="E17" s="5"/>
      <c r="F17" s="5"/>
      <c r="G17" s="10"/>
    </row>
    <row r="18" customFormat="false" ht="15" hidden="false" customHeight="false" outlineLevel="0" collapsed="false">
      <c r="A18" s="8" t="s">
        <v>16</v>
      </c>
      <c r="B18" s="8"/>
      <c r="C18" s="8"/>
      <c r="D18" s="8"/>
      <c r="E18" s="9"/>
      <c r="F18" s="9"/>
      <c r="G18" s="10"/>
    </row>
    <row r="20" customFormat="false" ht="19.5" hidden="false" customHeight="true" outlineLevel="0" collapsed="false">
      <c r="B20" s="25" t="s">
        <v>17</v>
      </c>
      <c r="C20" s="25"/>
      <c r="D20" s="26" t="n">
        <v>3000</v>
      </c>
      <c r="E20" s="27"/>
    </row>
    <row r="22" customFormat="false" ht="25.5" hidden="false" customHeight="true" outlineLevel="0" collapsed="false">
      <c r="A22" s="28" t="s">
        <v>18</v>
      </c>
      <c r="B22" s="29" t="s">
        <v>19</v>
      </c>
      <c r="C22" s="29" t="s">
        <v>20</v>
      </c>
      <c r="D22" s="29" t="s">
        <v>21</v>
      </c>
      <c r="E22" s="27"/>
    </row>
    <row r="23" customFormat="false" ht="19.5" hidden="false" customHeight="true" outlineLevel="0" collapsed="false">
      <c r="A23" s="48" t="s">
        <v>37</v>
      </c>
      <c r="B23" s="49"/>
      <c r="C23" s="50"/>
      <c r="D23" s="51"/>
      <c r="E23" s="27"/>
    </row>
    <row r="24" customFormat="false" ht="19.5" hidden="false" customHeight="true" outlineLevel="0" collapsed="false">
      <c r="A24" s="34" t="s">
        <v>23</v>
      </c>
      <c r="B24" s="35" t="n">
        <v>1</v>
      </c>
      <c r="C24" s="36" t="n">
        <f aca="false">$D$14</f>
        <v>27.05</v>
      </c>
      <c r="D24" s="37" t="n">
        <f aca="false">B24*C24</f>
        <v>27.05</v>
      </c>
      <c r="E24" s="27"/>
    </row>
    <row r="25" customFormat="false" ht="19.5" hidden="false" customHeight="true" outlineLevel="0" collapsed="false">
      <c r="A25" s="38" t="s">
        <v>23</v>
      </c>
      <c r="B25" s="39" t="n">
        <v>1</v>
      </c>
      <c r="C25" s="40" t="n">
        <f aca="false">$D$14</f>
        <v>27.05</v>
      </c>
      <c r="D25" s="41" t="n">
        <f aca="false">B25*C25</f>
        <v>27.05</v>
      </c>
      <c r="E25" s="27"/>
    </row>
    <row r="26" customFormat="false" ht="19.5" hidden="false" customHeight="true" outlineLevel="0" collapsed="false">
      <c r="A26" s="38" t="s">
        <v>23</v>
      </c>
      <c r="B26" s="39" t="n">
        <v>2</v>
      </c>
      <c r="C26" s="40" t="n">
        <f aca="false">$D$14</f>
        <v>27.05</v>
      </c>
      <c r="D26" s="41" t="n">
        <f aca="false">B26*C26</f>
        <v>54.1</v>
      </c>
      <c r="E26" s="27"/>
    </row>
    <row r="27" customFormat="false" ht="19.5" hidden="false" customHeight="true" outlineLevel="0" collapsed="false">
      <c r="A27" s="38" t="s">
        <v>23</v>
      </c>
      <c r="B27" s="39" t="n">
        <v>1</v>
      </c>
      <c r="C27" s="40" t="n">
        <f aca="false">$D$14</f>
        <v>27.05</v>
      </c>
      <c r="D27" s="41" t="n">
        <f aca="false">B27*C27</f>
        <v>27.05</v>
      </c>
      <c r="E27" s="27"/>
    </row>
    <row r="28" customFormat="false" ht="19.5" hidden="false" customHeight="true" outlineLevel="0" collapsed="false">
      <c r="A28" s="38" t="s">
        <v>23</v>
      </c>
      <c r="B28" s="39" t="n">
        <v>2</v>
      </c>
      <c r="C28" s="40" t="n">
        <f aca="false">$D$14</f>
        <v>27.05</v>
      </c>
      <c r="D28" s="41" t="n">
        <f aca="false">B28*C28</f>
        <v>54.1</v>
      </c>
      <c r="E28" s="27"/>
    </row>
    <row r="29" customFormat="false" ht="19.5" hidden="false" customHeight="true" outlineLevel="0" collapsed="false">
      <c r="A29" s="38" t="s">
        <v>23</v>
      </c>
      <c r="B29" s="39" t="n">
        <v>2</v>
      </c>
      <c r="C29" s="40" t="n">
        <f aca="false">$D$14</f>
        <v>27.05</v>
      </c>
      <c r="D29" s="41" t="n">
        <f aca="false">B29*C29</f>
        <v>54.1</v>
      </c>
      <c r="E29" s="27"/>
    </row>
    <row r="30" customFormat="false" ht="19.5" hidden="false" customHeight="true" outlineLevel="0" collapsed="false">
      <c r="A30" s="38" t="s">
        <v>23</v>
      </c>
      <c r="B30" s="39" t="n">
        <v>2</v>
      </c>
      <c r="C30" s="40" t="n">
        <f aca="false">$D$14</f>
        <v>27.05</v>
      </c>
      <c r="D30" s="41" t="n">
        <f aca="false">B30*C30</f>
        <v>54.1</v>
      </c>
      <c r="E30" s="27"/>
    </row>
    <row r="31" customFormat="false" ht="19.5" hidden="false" customHeight="true" outlineLevel="0" collapsed="false">
      <c r="A31" s="38" t="s">
        <v>23</v>
      </c>
      <c r="B31" s="39" t="n">
        <v>7</v>
      </c>
      <c r="C31" s="40" t="n">
        <f aca="false">$D$14</f>
        <v>27.05</v>
      </c>
      <c r="D31" s="41" t="n">
        <f aca="false">B31*C31</f>
        <v>189.35</v>
      </c>
      <c r="E31" s="27"/>
    </row>
    <row r="32" customFormat="false" ht="19.5" hidden="false" customHeight="true" outlineLevel="0" collapsed="false">
      <c r="A32" s="52" t="s">
        <v>23</v>
      </c>
      <c r="B32" s="42" t="n">
        <v>5</v>
      </c>
      <c r="C32" s="43" t="n">
        <f aca="false">$D$14</f>
        <v>27.05</v>
      </c>
      <c r="D32" s="53" t="n">
        <f aca="false">B32*C32</f>
        <v>135.25</v>
      </c>
      <c r="E32" s="27"/>
    </row>
    <row r="33" customFormat="false" ht="19.5" hidden="false" customHeight="true" outlineLevel="0" collapsed="false">
      <c r="A33" s="54" t="s">
        <v>38</v>
      </c>
      <c r="B33" s="55" t="n">
        <f aca="false">SUM(B24:B32)</f>
        <v>23</v>
      </c>
      <c r="C33" s="56"/>
      <c r="D33" s="57" t="n">
        <f aca="false">SUM(D24:D32)</f>
        <v>622.15</v>
      </c>
      <c r="E33" s="27"/>
    </row>
    <row r="34" customFormat="false" ht="19.5" hidden="false" customHeight="true" outlineLevel="0" collapsed="false">
      <c r="A34" s="48" t="s">
        <v>39</v>
      </c>
      <c r="B34" s="49"/>
      <c r="C34" s="58"/>
      <c r="D34" s="59"/>
      <c r="E34" s="27"/>
    </row>
    <row r="35" customFormat="false" ht="19.5" hidden="false" customHeight="true" outlineLevel="0" collapsed="false">
      <c r="A35" s="34" t="s">
        <v>23</v>
      </c>
      <c r="B35" s="35" t="n">
        <v>4</v>
      </c>
      <c r="C35" s="36" t="n">
        <f aca="false">$D$15</f>
        <v>29.2793846153846</v>
      </c>
      <c r="D35" s="37" t="n">
        <f aca="false">B35*C35</f>
        <v>117.117538461538</v>
      </c>
      <c r="E35" s="27"/>
    </row>
    <row r="36" customFormat="false" ht="19.5" hidden="false" customHeight="true" outlineLevel="0" collapsed="false">
      <c r="A36" s="38" t="s">
        <v>23</v>
      </c>
      <c r="B36" s="39" t="n">
        <v>4</v>
      </c>
      <c r="C36" s="40" t="n">
        <f aca="false">$D$15</f>
        <v>29.2793846153846</v>
      </c>
      <c r="D36" s="41" t="n">
        <f aca="false">B36*C36</f>
        <v>117.117538461538</v>
      </c>
      <c r="E36" s="27"/>
    </row>
    <row r="37" customFormat="false" ht="19.5" hidden="false" customHeight="true" outlineLevel="0" collapsed="false">
      <c r="A37" s="38" t="s">
        <v>23</v>
      </c>
      <c r="B37" s="39" t="n">
        <v>8</v>
      </c>
      <c r="C37" s="40" t="n">
        <f aca="false">$D$15</f>
        <v>29.2793846153846</v>
      </c>
      <c r="D37" s="41" t="n">
        <f aca="false">B37*C37</f>
        <v>234.235076923077</v>
      </c>
      <c r="E37" s="27"/>
    </row>
    <row r="38" customFormat="false" ht="19.5" hidden="false" customHeight="true" outlineLevel="0" collapsed="false">
      <c r="A38" s="38" t="s">
        <v>23</v>
      </c>
      <c r="B38" s="39" t="n">
        <v>10</v>
      </c>
      <c r="C38" s="40" t="n">
        <f aca="false">$D$15</f>
        <v>29.2793846153846</v>
      </c>
      <c r="D38" s="41" t="n">
        <f aca="false">B38*C38</f>
        <v>292.793846153846</v>
      </c>
      <c r="E38" s="27"/>
    </row>
    <row r="39" customFormat="false" ht="19.5" hidden="false" customHeight="true" outlineLevel="0" collapsed="false">
      <c r="A39" s="38" t="s">
        <v>23</v>
      </c>
      <c r="B39" s="39" t="n">
        <v>7</v>
      </c>
      <c r="C39" s="40" t="n">
        <f aca="false">$D$15</f>
        <v>29.2793846153846</v>
      </c>
      <c r="D39" s="41" t="n">
        <f aca="false">B39*C39</f>
        <v>204.955692307692</v>
      </c>
      <c r="E39" s="27"/>
    </row>
    <row r="40" customFormat="false" ht="19.5" hidden="false" customHeight="true" outlineLevel="0" collapsed="false">
      <c r="A40" s="38" t="s">
        <v>23</v>
      </c>
      <c r="B40" s="39" t="n">
        <v>1</v>
      </c>
      <c r="C40" s="40" t="n">
        <f aca="false">$D$15</f>
        <v>29.2793846153846</v>
      </c>
      <c r="D40" s="41" t="n">
        <f aca="false">B40*C40</f>
        <v>29.2793846153846</v>
      </c>
      <c r="E40" s="27"/>
    </row>
    <row r="41" customFormat="false" ht="19.5" hidden="false" customHeight="true" outlineLevel="0" collapsed="false">
      <c r="A41" s="38" t="s">
        <v>23</v>
      </c>
      <c r="B41" s="39" t="n">
        <v>4</v>
      </c>
      <c r="C41" s="40" t="n">
        <f aca="false">$D$15</f>
        <v>29.2793846153846</v>
      </c>
      <c r="D41" s="41" t="n">
        <f aca="false">B41*C41</f>
        <v>117.117538461538</v>
      </c>
      <c r="E41" s="27"/>
    </row>
    <row r="42" customFormat="false" ht="19.5" hidden="false" customHeight="true" outlineLevel="0" collapsed="false">
      <c r="A42" s="38" t="s">
        <v>23</v>
      </c>
      <c r="B42" s="39" t="n">
        <v>1</v>
      </c>
      <c r="C42" s="40" t="n">
        <f aca="false">$D$15</f>
        <v>29.2793846153846</v>
      </c>
      <c r="D42" s="41" t="n">
        <f aca="false">B42*C42</f>
        <v>29.2793846153846</v>
      </c>
      <c r="E42" s="27"/>
    </row>
    <row r="43" customFormat="false" ht="19.5" hidden="false" customHeight="true" outlineLevel="0" collapsed="false">
      <c r="A43" s="38" t="s">
        <v>23</v>
      </c>
      <c r="B43" s="39" t="n">
        <v>3</v>
      </c>
      <c r="C43" s="40" t="n">
        <f aca="false">$D$15</f>
        <v>29.2793846153846</v>
      </c>
      <c r="D43" s="41" t="n">
        <f aca="false">B43*C43</f>
        <v>87.8381538461539</v>
      </c>
      <c r="E43" s="27"/>
    </row>
    <row r="44" customFormat="false" ht="19.5" hidden="false" customHeight="true" outlineLevel="0" collapsed="false">
      <c r="A44" s="38" t="s">
        <v>23</v>
      </c>
      <c r="B44" s="39" t="n">
        <v>2</v>
      </c>
      <c r="C44" s="40" t="n">
        <f aca="false">$D$15</f>
        <v>29.2793846153846</v>
      </c>
      <c r="D44" s="41" t="n">
        <f aca="false">B44*C44</f>
        <v>58.5587692307692</v>
      </c>
      <c r="E44" s="27"/>
    </row>
    <row r="45" customFormat="false" ht="19.5" hidden="false" customHeight="true" outlineLevel="0" collapsed="false">
      <c r="A45" s="38" t="s">
        <v>23</v>
      </c>
      <c r="B45" s="39" t="n">
        <v>11</v>
      </c>
      <c r="C45" s="40" t="n">
        <f aca="false">$D$15</f>
        <v>29.2793846153846</v>
      </c>
      <c r="D45" s="41" t="n">
        <f aca="false">B45*C45</f>
        <v>322.073230769231</v>
      </c>
      <c r="E45" s="27"/>
    </row>
    <row r="46" customFormat="false" ht="19.5" hidden="false" customHeight="true" outlineLevel="0" collapsed="false">
      <c r="A46" s="38" t="s">
        <v>23</v>
      </c>
      <c r="B46" s="39" t="n">
        <v>3</v>
      </c>
      <c r="C46" s="40" t="n">
        <f aca="false">$D$15</f>
        <v>29.2793846153846</v>
      </c>
      <c r="D46" s="41" t="n">
        <f aca="false">B46*C46</f>
        <v>87.8381538461539</v>
      </c>
      <c r="E46" s="27"/>
    </row>
    <row r="47" customFormat="false" ht="19.5" hidden="false" customHeight="true" outlineLevel="0" collapsed="false">
      <c r="A47" s="38" t="s">
        <v>23</v>
      </c>
      <c r="B47" s="39" t="n">
        <v>7</v>
      </c>
      <c r="C47" s="40" t="n">
        <f aca="false">$D$15</f>
        <v>29.2793846153846</v>
      </c>
      <c r="D47" s="41" t="n">
        <f aca="false">B47*C47</f>
        <v>204.955692307692</v>
      </c>
      <c r="E47" s="27"/>
    </row>
    <row r="48" customFormat="false" ht="19.5" hidden="false" customHeight="true" outlineLevel="0" collapsed="false">
      <c r="A48" s="38" t="s">
        <v>23</v>
      </c>
      <c r="B48" s="39" t="n">
        <v>4</v>
      </c>
      <c r="C48" s="40" t="n">
        <f aca="false">$D$15</f>
        <v>29.2793846153846</v>
      </c>
      <c r="D48" s="41" t="n">
        <f aca="false">B48*C48</f>
        <v>117.117538461538</v>
      </c>
      <c r="E48" s="27"/>
    </row>
    <row r="49" customFormat="false" ht="19.5" hidden="false" customHeight="true" outlineLevel="0" collapsed="false">
      <c r="A49" s="38" t="s">
        <v>23</v>
      </c>
      <c r="B49" s="39" t="n">
        <v>3</v>
      </c>
      <c r="C49" s="40" t="n">
        <f aca="false">$D$15</f>
        <v>29.2793846153846</v>
      </c>
      <c r="D49" s="41" t="n">
        <f aca="false">B49*C49</f>
        <v>87.8381538461539</v>
      </c>
      <c r="E49" s="27"/>
    </row>
    <row r="50" customFormat="false" ht="19.5" hidden="false" customHeight="true" outlineLevel="0" collapsed="false">
      <c r="A50" s="38" t="s">
        <v>23</v>
      </c>
      <c r="B50" s="39" t="n">
        <v>5</v>
      </c>
      <c r="C50" s="40" t="n">
        <f aca="false">$D$15</f>
        <v>29.2793846153846</v>
      </c>
      <c r="D50" s="41" t="n">
        <f aca="false">B50*C50</f>
        <v>146.396923076923</v>
      </c>
      <c r="E50" s="27"/>
    </row>
    <row r="51" customFormat="false" ht="19.5" hidden="false" customHeight="true" outlineLevel="0" collapsed="false">
      <c r="A51" s="52" t="s">
        <v>23</v>
      </c>
      <c r="B51" s="42" t="n">
        <v>8</v>
      </c>
      <c r="C51" s="43" t="n">
        <f aca="false">$D$15</f>
        <v>29.2793846153846</v>
      </c>
      <c r="D51" s="53" t="n">
        <f aca="false">B51*C51</f>
        <v>234.235076923077</v>
      </c>
      <c r="E51" s="27"/>
    </row>
    <row r="52" customFormat="false" ht="19.5" hidden="false" customHeight="true" outlineLevel="0" collapsed="false">
      <c r="A52" s="60" t="s">
        <v>40</v>
      </c>
      <c r="B52" s="61" t="n">
        <f aca="false">SUM(B35:B51)</f>
        <v>85</v>
      </c>
      <c r="C52" s="62"/>
      <c r="D52" s="63" t="n">
        <f aca="false">SUM(D35:D51)</f>
        <v>2488.74769230769</v>
      </c>
      <c r="E52" s="27"/>
    </row>
    <row r="53" customFormat="false" ht="14.25" hidden="false" customHeight="false" outlineLevel="0" collapsed="false">
      <c r="A53" s="64"/>
      <c r="B53" s="64"/>
      <c r="C53" s="64"/>
      <c r="D53" s="65"/>
      <c r="E53" s="27"/>
    </row>
    <row r="54" customFormat="false" ht="19.5" hidden="false" customHeight="true" outlineLevel="0" collapsed="false">
      <c r="A54" s="66" t="s">
        <v>29</v>
      </c>
      <c r="B54" s="67"/>
      <c r="C54" s="67"/>
      <c r="D54" s="68" t="n">
        <f aca="false">D20</f>
        <v>3000</v>
      </c>
      <c r="E54" s="27"/>
    </row>
    <row r="55" customFormat="false" ht="19.5" hidden="false" customHeight="true" outlineLevel="0" collapsed="false">
      <c r="A55" s="69" t="s">
        <v>30</v>
      </c>
      <c r="B55" s="70"/>
      <c r="C55" s="70"/>
      <c r="D55" s="71" t="n">
        <f aca="false">D33+D52</f>
        <v>3110.89769230769</v>
      </c>
      <c r="E55" s="27"/>
    </row>
    <row r="56" customFormat="false" ht="19.5" hidden="false" customHeight="true" outlineLevel="0" collapsed="false">
      <c r="A56" s="72" t="s">
        <v>31</v>
      </c>
      <c r="B56" s="73"/>
      <c r="C56" s="73"/>
      <c r="D56" s="74" t="n">
        <f aca="false">D54-D55</f>
        <v>-110.897692307693</v>
      </c>
      <c r="E56" s="27"/>
    </row>
    <row r="58" customFormat="false" ht="12.75" hidden="false" customHeight="false" outlineLevel="0" collapsed="false">
      <c r="A58" s="75"/>
      <c r="B58" s="75"/>
      <c r="C58" s="75"/>
      <c r="D58" s="76"/>
      <c r="E58" s="76"/>
      <c r="F58" s="77"/>
      <c r="G58" s="2"/>
    </row>
    <row r="59" customFormat="false" ht="12.75" hidden="false" customHeight="false" outlineLevel="0" collapsed="false">
      <c r="A59" s="2" t="s">
        <v>32</v>
      </c>
      <c r="B59" s="2"/>
      <c r="C59" s="77" t="s">
        <v>33</v>
      </c>
      <c r="D59" s="77"/>
      <c r="E59" s="27"/>
      <c r="F59" s="27"/>
      <c r="G59" s="2"/>
    </row>
    <row r="60" customFormat="false" ht="12.75" hidden="false" customHeight="false" outlineLevel="0" collapsed="false">
      <c r="A60" s="2" t="s">
        <v>34</v>
      </c>
      <c r="B60" s="2"/>
      <c r="C60" s="77" t="s">
        <v>34</v>
      </c>
      <c r="D60" s="77"/>
      <c r="E60" s="27"/>
      <c r="F60" s="27"/>
      <c r="G60" s="2"/>
    </row>
    <row r="61" customFormat="false" ht="12.75" hidden="false" customHeight="false" outlineLevel="0" collapsed="false">
      <c r="A61" s="2"/>
      <c r="B61" s="2"/>
      <c r="C61" s="77"/>
      <c r="D61" s="77"/>
      <c r="E61" s="27"/>
      <c r="F61" s="27"/>
    </row>
  </sheetData>
  <mergeCells count="11">
    <mergeCell ref="A5:D5"/>
    <mergeCell ref="A6:D6"/>
    <mergeCell ref="A7:D7"/>
    <mergeCell ref="A8:D8"/>
    <mergeCell ref="A9:D9"/>
    <mergeCell ref="A11:D11"/>
    <mergeCell ref="A18:D18"/>
    <mergeCell ref="B20:C20"/>
    <mergeCell ref="C59:D59"/>
    <mergeCell ref="C60:D60"/>
    <mergeCell ref="C61:D61"/>
  </mergeCells>
  <printOptions headings="false" gridLines="false" gridLinesSet="true" horizontalCentered="false" verticalCentered="false"/>
  <pageMargins left="0.513194444444445" right="0.470138888888889" top="0.388194444444444" bottom="0.788888888888889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41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C41" activeCellId="0" sqref="C41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53"/>
    <col collapsed="false" customWidth="true" hidden="false" outlineLevel="0" max="2" min="2" style="1" width="12.29"/>
    <col collapsed="false" customWidth="true" hidden="false" outlineLevel="0" max="3" min="3" style="1" width="10.14"/>
    <col collapsed="false" customWidth="true" hidden="false" outlineLevel="0" max="4" min="4" style="1" width="6.57"/>
    <col collapsed="false" customWidth="true" hidden="false" outlineLevel="0" max="5" min="5" style="1" width="12.71"/>
    <col collapsed="false" customWidth="true" hidden="false" outlineLevel="0" max="6" min="6" style="1" width="15.71"/>
    <col collapsed="false" customWidth="true" hidden="false" outlineLevel="0" max="7" min="7" style="2" width="23"/>
    <col collapsed="false" customWidth="false" hidden="false" outlineLevel="0" max="8" min="8" style="1" width="9.14"/>
  </cols>
  <sheetData>
    <row r="1" customFormat="false" ht="12.75" hidden="false" customHeight="false" outlineLevel="0" collapsed="false">
      <c r="A1" s="2"/>
      <c r="B1" s="2"/>
      <c r="C1" s="2"/>
      <c r="D1" s="2"/>
      <c r="E1" s="2"/>
      <c r="F1" s="2"/>
    </row>
    <row r="2" customFormat="false" ht="12.75" hidden="false" customHeight="false" outlineLevel="0" collapsed="false">
      <c r="A2" s="2"/>
      <c r="B2" s="2"/>
      <c r="C2" s="2"/>
      <c r="D2" s="2"/>
      <c r="E2" s="2"/>
      <c r="F2" s="2"/>
    </row>
    <row r="3" customFormat="false" ht="12.75" hidden="false" customHeight="false" outlineLevel="0" collapsed="false">
      <c r="A3" s="2"/>
      <c r="B3" s="2"/>
      <c r="C3" s="2"/>
      <c r="D3" s="2"/>
      <c r="E3" s="2"/>
      <c r="F3" s="2"/>
    </row>
    <row r="4" customFormat="false" ht="12.75" hidden="false" customHeight="false" outlineLevel="0" collapsed="false">
      <c r="A4" s="2"/>
      <c r="B4" s="2"/>
      <c r="C4" s="2"/>
      <c r="D4" s="2"/>
      <c r="E4" s="2"/>
      <c r="F4" s="2"/>
    </row>
    <row r="5" customFormat="false" ht="12.75" hidden="false" customHeight="false" outlineLevel="0" collapsed="false">
      <c r="A5" s="3" t="s">
        <v>0</v>
      </c>
      <c r="B5" s="3"/>
      <c r="C5" s="3"/>
      <c r="D5" s="3"/>
      <c r="E5" s="3"/>
      <c r="F5" s="2"/>
    </row>
    <row r="6" customFormat="false" ht="12.75" hidden="false" customHeight="false" outlineLevel="0" collapsed="false">
      <c r="A6" s="4" t="s">
        <v>1</v>
      </c>
      <c r="B6" s="4"/>
      <c r="C6" s="4"/>
      <c r="D6" s="4"/>
      <c r="E6" s="4"/>
      <c r="F6" s="2"/>
    </row>
    <row r="7" customFormat="false" ht="12.75" hidden="false" customHeight="false" outlineLevel="0" collapsed="false">
      <c r="A7" s="4" t="s">
        <v>2</v>
      </c>
      <c r="B7" s="4"/>
      <c r="C7" s="4"/>
      <c r="D7" s="4"/>
      <c r="E7" s="4"/>
      <c r="F7" s="5"/>
      <c r="G7" s="5"/>
    </row>
    <row r="8" customFormat="false" ht="12.75" hidden="false" customHeight="false" outlineLevel="0" collapsed="false">
      <c r="A8" s="4" t="s">
        <v>3</v>
      </c>
      <c r="B8" s="4"/>
      <c r="C8" s="4"/>
      <c r="D8" s="4"/>
      <c r="E8" s="4"/>
      <c r="F8" s="2"/>
    </row>
    <row r="9" customFormat="false" ht="12" hidden="false" customHeight="true" outlineLevel="0" collapsed="false">
      <c r="A9" s="4" t="s">
        <v>4</v>
      </c>
      <c r="B9" s="4"/>
      <c r="C9" s="4"/>
      <c r="D9" s="4"/>
      <c r="E9" s="4"/>
      <c r="F9" s="6"/>
      <c r="G9" s="6"/>
    </row>
    <row r="10" customFormat="false" ht="12" hidden="false" customHeight="true" outlineLevel="0" collapsed="false">
      <c r="A10" s="7"/>
      <c r="B10" s="6"/>
      <c r="C10" s="6"/>
      <c r="D10" s="6"/>
      <c r="E10" s="6"/>
      <c r="F10" s="6"/>
      <c r="G10" s="6"/>
    </row>
    <row r="11" customFormat="false" ht="15" hidden="false" customHeight="false" outlineLevel="0" collapsed="false">
      <c r="A11" s="8" t="s">
        <v>41</v>
      </c>
      <c r="B11" s="8"/>
      <c r="C11" s="8"/>
      <c r="D11" s="8"/>
      <c r="E11" s="8"/>
      <c r="F11" s="9"/>
      <c r="G11" s="9"/>
      <c r="H11" s="10"/>
    </row>
    <row r="12" customFormat="false" ht="9.75" hidden="false" customHeight="true" outlineLevel="0" collapsed="false">
      <c r="A12" s="9"/>
      <c r="B12" s="9"/>
      <c r="C12" s="9"/>
      <c r="D12" s="9"/>
      <c r="E12" s="9"/>
      <c r="F12" s="9"/>
      <c r="G12" s="9"/>
      <c r="H12" s="10"/>
    </row>
    <row r="13" customFormat="false" ht="21" hidden="false" customHeight="true" outlineLevel="0" collapsed="false">
      <c r="A13" s="11" t="s">
        <v>42</v>
      </c>
      <c r="B13" s="11" t="s">
        <v>7</v>
      </c>
      <c r="C13" s="11" t="s">
        <v>43</v>
      </c>
      <c r="D13" s="11" t="s">
        <v>44</v>
      </c>
      <c r="E13" s="13" t="s">
        <v>9</v>
      </c>
      <c r="F13" s="6"/>
      <c r="G13" s="6"/>
      <c r="H13" s="10"/>
    </row>
    <row r="14" customFormat="false" ht="16.5" hidden="false" customHeight="true" outlineLevel="0" collapsed="false">
      <c r="A14" s="14" t="s">
        <v>45</v>
      </c>
      <c r="B14" s="15" t="n">
        <v>1903.16</v>
      </c>
      <c r="C14" s="16" t="n">
        <f aca="false">B14/78</f>
        <v>24.3994871794872</v>
      </c>
      <c r="D14" s="16" t="n">
        <f aca="false">C14*0.1</f>
        <v>2.43994871794872</v>
      </c>
      <c r="E14" s="17" t="n">
        <f aca="false">C14+D14</f>
        <v>26.8394358974359</v>
      </c>
      <c r="F14" s="5"/>
      <c r="G14" s="5"/>
      <c r="H14" s="10"/>
    </row>
    <row r="15" customFormat="false" ht="16.5" hidden="false" customHeight="true" outlineLevel="0" collapsed="false">
      <c r="A15" s="18" t="s">
        <v>46</v>
      </c>
      <c r="B15" s="19" t="n">
        <v>2119.81</v>
      </c>
      <c r="C15" s="20" t="n">
        <f aca="false">B15/78</f>
        <v>27.1770512820513</v>
      </c>
      <c r="D15" s="20" t="n">
        <f aca="false">C15*0.1</f>
        <v>2.71770512820513</v>
      </c>
      <c r="E15" s="21" t="n">
        <f aca="false">C15+D15</f>
        <v>29.8947564102564</v>
      </c>
      <c r="F15" s="5"/>
      <c r="G15" s="5"/>
      <c r="H15" s="10"/>
    </row>
    <row r="16" customFormat="false" ht="16.5" hidden="false" customHeight="true" outlineLevel="0" collapsed="false">
      <c r="A16" s="18" t="s">
        <v>47</v>
      </c>
      <c r="B16" s="19" t="n">
        <v>2309.04</v>
      </c>
      <c r="C16" s="20" t="n">
        <f aca="false">B16/78</f>
        <v>29.6030769230769</v>
      </c>
      <c r="D16" s="20" t="n">
        <f aca="false">C16*0.1</f>
        <v>2.96030769230769</v>
      </c>
      <c r="E16" s="21" t="n">
        <f aca="false">C16+D16</f>
        <v>32.5633846153846</v>
      </c>
      <c r="F16" s="5"/>
      <c r="G16" s="5"/>
      <c r="H16" s="10"/>
    </row>
    <row r="17" customFormat="false" ht="16.5" hidden="false" customHeight="true" outlineLevel="0" collapsed="false">
      <c r="A17" s="18" t="s">
        <v>48</v>
      </c>
      <c r="B17" s="19" t="n">
        <v>2495.68</v>
      </c>
      <c r="C17" s="20" t="n">
        <f aca="false">B17/78</f>
        <v>31.9958974358974</v>
      </c>
      <c r="D17" s="20" t="n">
        <f aca="false">C17*0.1</f>
        <v>3.19958974358974</v>
      </c>
      <c r="E17" s="21" t="n">
        <f aca="false">C17+D17</f>
        <v>35.1954871794872</v>
      </c>
      <c r="F17" s="5"/>
      <c r="G17" s="5"/>
      <c r="H17" s="10"/>
    </row>
    <row r="18" customFormat="false" ht="16.5" hidden="false" customHeight="true" outlineLevel="0" collapsed="false">
      <c r="A18" s="18" t="s">
        <v>49</v>
      </c>
      <c r="B18" s="19" t="n">
        <v>2681.71</v>
      </c>
      <c r="C18" s="20" t="n">
        <f aca="false">B18/78</f>
        <v>34.3808974358974</v>
      </c>
      <c r="D18" s="20" t="n">
        <f aca="false">C18*0.1</f>
        <v>3.43808974358974</v>
      </c>
      <c r="E18" s="21" t="n">
        <f aca="false">C18+D18</f>
        <v>37.8189871794872</v>
      </c>
      <c r="F18" s="5"/>
      <c r="G18" s="5"/>
      <c r="H18" s="10"/>
    </row>
    <row r="19" customFormat="false" ht="16.5" hidden="false" customHeight="true" outlineLevel="0" collapsed="false">
      <c r="A19" s="78" t="s">
        <v>50</v>
      </c>
      <c r="B19" s="79" t="n">
        <v>2819.78</v>
      </c>
      <c r="C19" s="80" t="n">
        <f aca="false">B19/78</f>
        <v>36.1510256410256</v>
      </c>
      <c r="D19" s="80" t="n">
        <f aca="false">C19*0.1</f>
        <v>3.61510256410256</v>
      </c>
      <c r="E19" s="81" t="n">
        <f aca="false">C19+D19</f>
        <v>39.7661282051282</v>
      </c>
      <c r="F19" s="5"/>
      <c r="G19" s="5"/>
      <c r="H19" s="10"/>
    </row>
    <row r="20" customFormat="false" ht="12.75" hidden="false" customHeight="false" outlineLevel="0" collapsed="false">
      <c r="A20" s="22"/>
      <c r="B20" s="23"/>
      <c r="C20" s="23"/>
      <c r="D20" s="23"/>
      <c r="E20" s="24"/>
      <c r="F20" s="5"/>
      <c r="G20" s="5"/>
      <c r="H20" s="10"/>
    </row>
    <row r="21" customFormat="false" ht="12.75" hidden="false" customHeight="false" outlineLevel="0" collapsed="false">
      <c r="A21" s="5"/>
      <c r="B21" s="5"/>
      <c r="C21" s="5"/>
      <c r="D21" s="5"/>
      <c r="E21" s="5"/>
      <c r="F21" s="5"/>
      <c r="G21" s="5"/>
      <c r="H21" s="10"/>
    </row>
    <row r="22" customFormat="false" ht="15" hidden="false" customHeight="false" outlineLevel="0" collapsed="false">
      <c r="A22" s="8" t="s">
        <v>51</v>
      </c>
      <c r="B22" s="8"/>
      <c r="C22" s="8"/>
      <c r="D22" s="8"/>
      <c r="E22" s="8"/>
      <c r="F22" s="9"/>
      <c r="G22" s="9"/>
      <c r="H22" s="10"/>
    </row>
    <row r="24" customFormat="false" ht="19.5" hidden="false" customHeight="true" outlineLevel="0" collapsed="false">
      <c r="B24" s="25" t="s">
        <v>17</v>
      </c>
      <c r="C24" s="25"/>
      <c r="D24" s="82"/>
      <c r="E24" s="26" t="n">
        <v>300</v>
      </c>
      <c r="F24" s="27"/>
    </row>
    <row r="26" customFormat="false" ht="25.5" hidden="false" customHeight="true" outlineLevel="0" collapsed="false">
      <c r="A26" s="28" t="s">
        <v>18</v>
      </c>
      <c r="B26" s="29" t="s">
        <v>19</v>
      </c>
      <c r="C26" s="29" t="s">
        <v>20</v>
      </c>
      <c r="D26" s="83"/>
      <c r="E26" s="29" t="s">
        <v>21</v>
      </c>
      <c r="F26" s="27"/>
    </row>
    <row r="27" customFormat="false" ht="19.5" hidden="false" customHeight="true" outlineLevel="0" collapsed="false">
      <c r="A27" s="30" t="s">
        <v>52</v>
      </c>
      <c r="B27" s="31"/>
      <c r="C27" s="32"/>
      <c r="D27" s="32"/>
      <c r="E27" s="33"/>
      <c r="F27" s="27"/>
    </row>
    <row r="28" customFormat="false" ht="19.5" hidden="false" customHeight="true" outlineLevel="0" collapsed="false">
      <c r="A28" s="34" t="s">
        <v>23</v>
      </c>
      <c r="B28" s="35" t="n">
        <v>3</v>
      </c>
      <c r="C28" s="84" t="n">
        <v>26.84</v>
      </c>
      <c r="D28" s="85"/>
      <c r="E28" s="37" t="n">
        <f aca="false">B28*C28</f>
        <v>80.52</v>
      </c>
      <c r="F28" s="27"/>
    </row>
    <row r="29" customFormat="false" ht="19.5" hidden="false" customHeight="true" outlineLevel="0" collapsed="false">
      <c r="A29" s="38" t="s">
        <v>23</v>
      </c>
      <c r="B29" s="39" t="n">
        <v>2</v>
      </c>
      <c r="C29" s="86" t="n">
        <v>29.89</v>
      </c>
      <c r="D29" s="87"/>
      <c r="E29" s="41" t="n">
        <f aca="false">B29*C29</f>
        <v>59.78</v>
      </c>
      <c r="F29" s="27"/>
    </row>
    <row r="30" customFormat="false" ht="19.5" hidden="false" customHeight="true" outlineLevel="0" collapsed="false">
      <c r="A30" s="38" t="s">
        <v>23</v>
      </c>
      <c r="B30" s="39" t="n">
        <v>3</v>
      </c>
      <c r="C30" s="86" t="n">
        <v>37.82</v>
      </c>
      <c r="D30" s="87"/>
      <c r="E30" s="41" t="n">
        <f aca="false">B30*C30</f>
        <v>113.46</v>
      </c>
      <c r="F30" s="27"/>
    </row>
    <row r="31" customFormat="false" ht="19.5" hidden="false" customHeight="true" outlineLevel="0" collapsed="false">
      <c r="A31" s="38" t="s">
        <v>23</v>
      </c>
      <c r="B31" s="42" t="n">
        <v>2</v>
      </c>
      <c r="C31" s="88" t="n">
        <v>39.77</v>
      </c>
      <c r="D31" s="89"/>
      <c r="E31" s="41" t="n">
        <f aca="false">B31*C31</f>
        <v>79.54</v>
      </c>
      <c r="F31" s="27"/>
    </row>
    <row r="32" customFormat="false" ht="19.5" hidden="false" customHeight="true" outlineLevel="0" collapsed="false">
      <c r="A32" s="44" t="s">
        <v>53</v>
      </c>
      <c r="B32" s="45" t="n">
        <f aca="false">SUM(B28:B31)</f>
        <v>10</v>
      </c>
      <c r="C32" s="46"/>
      <c r="D32" s="46"/>
      <c r="E32" s="47" t="n">
        <f aca="false">SUM(E28:E31)</f>
        <v>333.3</v>
      </c>
      <c r="F32" s="27"/>
    </row>
    <row r="33" customFormat="false" ht="14.25" hidden="false" customHeight="false" outlineLevel="0" collapsed="false">
      <c r="A33" s="64"/>
      <c r="B33" s="64"/>
      <c r="C33" s="64"/>
      <c r="D33" s="64"/>
      <c r="E33" s="65"/>
      <c r="F33" s="27"/>
    </row>
    <row r="34" customFormat="false" ht="19.5" hidden="false" customHeight="true" outlineLevel="0" collapsed="false">
      <c r="A34" s="66" t="s">
        <v>29</v>
      </c>
      <c r="B34" s="67"/>
      <c r="C34" s="67"/>
      <c r="D34" s="67"/>
      <c r="E34" s="68" t="n">
        <f aca="false">E24</f>
        <v>300</v>
      </c>
      <c r="F34" s="27"/>
    </row>
    <row r="35" customFormat="false" ht="19.5" hidden="false" customHeight="true" outlineLevel="0" collapsed="false">
      <c r="A35" s="69" t="s">
        <v>30</v>
      </c>
      <c r="B35" s="70"/>
      <c r="C35" s="70"/>
      <c r="D35" s="70"/>
      <c r="E35" s="71" t="n">
        <f aca="false">E32</f>
        <v>333.3</v>
      </c>
      <c r="F35" s="27"/>
    </row>
    <row r="36" customFormat="false" ht="19.5" hidden="false" customHeight="true" outlineLevel="0" collapsed="false">
      <c r="A36" s="72" t="s">
        <v>31</v>
      </c>
      <c r="B36" s="73"/>
      <c r="C36" s="73"/>
      <c r="D36" s="73"/>
      <c r="E36" s="74" t="n">
        <f aca="false">E34-E35</f>
        <v>-33.3</v>
      </c>
      <c r="F36" s="27"/>
    </row>
    <row r="38" customFormat="false" ht="12.75" hidden="false" customHeight="false" outlineLevel="0" collapsed="false">
      <c r="A38" s="75"/>
      <c r="B38" s="75"/>
      <c r="C38" s="75"/>
      <c r="D38" s="75"/>
      <c r="E38" s="76"/>
      <c r="F38" s="76"/>
      <c r="G38" s="77"/>
      <c r="H38" s="2"/>
    </row>
    <row r="39" customFormat="false" ht="12.75" hidden="false" customHeight="false" outlineLevel="0" collapsed="false">
      <c r="A39" s="2" t="s">
        <v>32</v>
      </c>
      <c r="B39" s="2"/>
      <c r="C39" s="77" t="s">
        <v>33</v>
      </c>
      <c r="D39" s="77"/>
      <c r="E39" s="77"/>
      <c r="F39" s="27"/>
      <c r="G39" s="27"/>
      <c r="H39" s="2"/>
    </row>
    <row r="40" customFormat="false" ht="12.75" hidden="false" customHeight="false" outlineLevel="0" collapsed="false">
      <c r="A40" s="2" t="s">
        <v>34</v>
      </c>
      <c r="B40" s="2"/>
      <c r="C40" s="77" t="s">
        <v>34</v>
      </c>
      <c r="D40" s="77"/>
      <c r="E40" s="77"/>
      <c r="F40" s="27"/>
      <c r="G40" s="27"/>
      <c r="H40" s="2"/>
    </row>
    <row r="41" customFormat="false" ht="12.75" hidden="false" customHeight="false" outlineLevel="0" collapsed="false">
      <c r="A41" s="2"/>
      <c r="B41" s="2"/>
      <c r="C41" s="77"/>
      <c r="D41" s="77"/>
      <c r="E41" s="77"/>
      <c r="F41" s="27"/>
      <c r="G41" s="27"/>
    </row>
  </sheetData>
  <mergeCells count="11">
    <mergeCell ref="A5:E5"/>
    <mergeCell ref="A6:E6"/>
    <mergeCell ref="A7:E7"/>
    <mergeCell ref="A8:E8"/>
    <mergeCell ref="A9:E9"/>
    <mergeCell ref="A11:E11"/>
    <mergeCell ref="A22:E22"/>
    <mergeCell ref="B24:C24"/>
    <mergeCell ref="C39:E39"/>
    <mergeCell ref="C40:E40"/>
    <mergeCell ref="C41:E41"/>
  </mergeCells>
  <printOptions headings="false" gridLines="false" gridLinesSet="true" horizontalCentered="false" verticalCentered="false"/>
  <pageMargins left="0.405555555555556" right="0.383333333333333" top="0.388194444444444" bottom="0.788888888888889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&amp;CPagina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1" activeCellId="0" sqref="C41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53"/>
    <col collapsed="false" customWidth="true" hidden="false" outlineLevel="0" max="2" min="2" style="1" width="12.29"/>
    <col collapsed="false" customWidth="true" hidden="false" outlineLevel="0" max="3" min="3" style="1" width="10.14"/>
    <col collapsed="false" customWidth="true" hidden="false" outlineLevel="0" max="4" min="4" style="1" width="6.57"/>
    <col collapsed="false" customWidth="true" hidden="false" outlineLevel="0" max="5" min="5" style="1" width="16.96"/>
    <col collapsed="false" customWidth="true" hidden="false" outlineLevel="0" max="6" min="6" style="1" width="15.71"/>
    <col collapsed="false" customWidth="true" hidden="false" outlineLevel="0" max="7" min="7" style="2" width="23"/>
    <col collapsed="false" customWidth="false" hidden="false" outlineLevel="0" max="8" min="8" style="1" width="9.14"/>
  </cols>
  <sheetData>
    <row r="1" customFormat="false" ht="12.75" hidden="false" customHeight="false" outlineLevel="0" collapsed="false">
      <c r="A1" s="2"/>
      <c r="B1" s="2"/>
      <c r="C1" s="2"/>
      <c r="D1" s="2"/>
      <c r="E1" s="2"/>
      <c r="F1" s="2"/>
    </row>
    <row r="2" customFormat="false" ht="12.75" hidden="false" customHeight="false" outlineLevel="0" collapsed="false">
      <c r="A2" s="2"/>
      <c r="B2" s="2"/>
      <c r="C2" s="2"/>
      <c r="D2" s="2"/>
      <c r="E2" s="2"/>
      <c r="F2" s="2"/>
    </row>
    <row r="3" customFormat="false" ht="12.75" hidden="false" customHeight="false" outlineLevel="0" collapsed="false">
      <c r="A3" s="2"/>
      <c r="B3" s="2"/>
      <c r="C3" s="2"/>
      <c r="D3" s="2"/>
      <c r="E3" s="2"/>
      <c r="F3" s="2"/>
    </row>
    <row r="4" customFormat="false" ht="12.75" hidden="false" customHeight="false" outlineLevel="0" collapsed="false">
      <c r="A4" s="2"/>
      <c r="B4" s="2"/>
      <c r="C4" s="2"/>
      <c r="D4" s="2"/>
      <c r="E4" s="2"/>
      <c r="F4" s="2"/>
    </row>
    <row r="5" customFormat="false" ht="12.75" hidden="false" customHeight="false" outlineLevel="0" collapsed="false">
      <c r="A5" s="3" t="s">
        <v>0</v>
      </c>
      <c r="B5" s="3"/>
      <c r="C5" s="3"/>
      <c r="D5" s="3"/>
      <c r="E5" s="3"/>
      <c r="F5" s="2"/>
    </row>
    <row r="6" customFormat="false" ht="12.75" hidden="false" customHeight="false" outlineLevel="0" collapsed="false">
      <c r="A6" s="4" t="s">
        <v>1</v>
      </c>
      <c r="B6" s="4"/>
      <c r="C6" s="4"/>
      <c r="D6" s="4"/>
      <c r="E6" s="4"/>
      <c r="F6" s="2"/>
    </row>
    <row r="7" customFormat="false" ht="12.75" hidden="false" customHeight="false" outlineLevel="0" collapsed="false">
      <c r="A7" s="4" t="s">
        <v>2</v>
      </c>
      <c r="B7" s="4"/>
      <c r="C7" s="4"/>
      <c r="D7" s="4"/>
      <c r="E7" s="4"/>
      <c r="F7" s="5"/>
      <c r="G7" s="5"/>
    </row>
    <row r="8" customFormat="false" ht="12.75" hidden="false" customHeight="false" outlineLevel="0" collapsed="false">
      <c r="A8" s="4" t="s">
        <v>3</v>
      </c>
      <c r="B8" s="4"/>
      <c r="C8" s="4"/>
      <c r="D8" s="4"/>
      <c r="E8" s="4"/>
      <c r="F8" s="2"/>
    </row>
    <row r="9" customFormat="false" ht="12" hidden="false" customHeight="true" outlineLevel="0" collapsed="false">
      <c r="A9" s="4" t="s">
        <v>4</v>
      </c>
      <c r="B9" s="4"/>
      <c r="C9" s="4"/>
      <c r="D9" s="4"/>
      <c r="E9" s="4"/>
      <c r="F9" s="6"/>
      <c r="G9" s="6"/>
    </row>
    <row r="10" customFormat="false" ht="12" hidden="false" customHeight="true" outlineLevel="0" collapsed="false">
      <c r="A10" s="7"/>
      <c r="B10" s="6"/>
      <c r="C10" s="6"/>
      <c r="D10" s="6"/>
      <c r="E10" s="6"/>
      <c r="F10" s="6"/>
      <c r="G10" s="6"/>
    </row>
    <row r="11" customFormat="false" ht="15" hidden="false" customHeight="false" outlineLevel="0" collapsed="false">
      <c r="A11" s="8" t="s">
        <v>54</v>
      </c>
      <c r="B11" s="8"/>
      <c r="C11" s="8"/>
      <c r="D11" s="8"/>
      <c r="E11" s="8"/>
      <c r="F11" s="9"/>
      <c r="G11" s="9"/>
      <c r="H11" s="10"/>
    </row>
    <row r="12" customFormat="false" ht="9.75" hidden="false" customHeight="true" outlineLevel="0" collapsed="false">
      <c r="A12" s="9"/>
      <c r="B12" s="9"/>
      <c r="C12" s="9"/>
      <c r="D12" s="9"/>
      <c r="E12" s="9"/>
      <c r="F12" s="9"/>
      <c r="G12" s="9"/>
      <c r="H12" s="10"/>
    </row>
    <row r="13" customFormat="false" ht="21" hidden="false" customHeight="true" outlineLevel="0" collapsed="false">
      <c r="A13" s="11" t="s">
        <v>55</v>
      </c>
      <c r="B13" s="11" t="s">
        <v>7</v>
      </c>
      <c r="C13" s="11" t="s">
        <v>43</v>
      </c>
      <c r="D13" s="11" t="s">
        <v>44</v>
      </c>
      <c r="E13" s="13" t="s">
        <v>9</v>
      </c>
      <c r="F13" s="6"/>
      <c r="G13" s="6"/>
      <c r="H13" s="10"/>
    </row>
    <row r="14" customFormat="false" ht="16.5" hidden="false" customHeight="true" outlineLevel="0" collapsed="false">
      <c r="A14" s="14" t="s">
        <v>45</v>
      </c>
      <c r="B14" s="15" t="n">
        <v>1903.16</v>
      </c>
      <c r="C14" s="16" t="n">
        <f aca="false">B14/78</f>
        <v>24.3994871794872</v>
      </c>
      <c r="D14" s="16" t="n">
        <f aca="false">C14*0.1</f>
        <v>2.43994871794872</v>
      </c>
      <c r="E14" s="17" t="n">
        <f aca="false">C14+D14</f>
        <v>26.8394358974359</v>
      </c>
      <c r="F14" s="5"/>
      <c r="G14" s="5"/>
      <c r="H14" s="10"/>
    </row>
    <row r="15" customFormat="false" ht="16.5" hidden="false" customHeight="true" outlineLevel="0" collapsed="false">
      <c r="A15" s="18" t="s">
        <v>46</v>
      </c>
      <c r="B15" s="19" t="n">
        <v>2174.29</v>
      </c>
      <c r="C15" s="20" t="n">
        <f aca="false">B15/78</f>
        <v>27.8755128205128</v>
      </c>
      <c r="D15" s="20" t="n">
        <f aca="false">C15*0.1</f>
        <v>2.78755128205128</v>
      </c>
      <c r="E15" s="21" t="n">
        <f aca="false">C15+D15</f>
        <v>30.6630641025641</v>
      </c>
      <c r="F15" s="5"/>
      <c r="G15" s="5"/>
      <c r="H15" s="10"/>
    </row>
    <row r="16" customFormat="false" ht="16.5" hidden="false" customHeight="true" outlineLevel="0" collapsed="false">
      <c r="A16" s="18" t="s">
        <v>47</v>
      </c>
      <c r="B16" s="19" t="n">
        <v>2379.41</v>
      </c>
      <c r="C16" s="20" t="n">
        <f aca="false">B16/78</f>
        <v>30.5052564102564</v>
      </c>
      <c r="D16" s="20" t="n">
        <f aca="false">C16*0.1</f>
        <v>3.05052564102564</v>
      </c>
      <c r="E16" s="21" t="n">
        <f aca="false">C16+D16</f>
        <v>33.5557820512821</v>
      </c>
      <c r="F16" s="5"/>
      <c r="G16" s="5"/>
      <c r="H16" s="10"/>
    </row>
    <row r="17" customFormat="false" ht="16.5" hidden="false" customHeight="true" outlineLevel="0" collapsed="false">
      <c r="A17" s="18" t="s">
        <v>48</v>
      </c>
      <c r="B17" s="19" t="n">
        <v>2644.69</v>
      </c>
      <c r="C17" s="20" t="n">
        <f aca="false">B17/78</f>
        <v>33.9062820512821</v>
      </c>
      <c r="D17" s="20" t="n">
        <f aca="false">C17*0.1</f>
        <v>3.39062820512821</v>
      </c>
      <c r="E17" s="21" t="n">
        <f aca="false">C17+D17</f>
        <v>37.2969102564103</v>
      </c>
      <c r="F17" s="5"/>
      <c r="G17" s="5"/>
      <c r="H17" s="10"/>
    </row>
    <row r="18" customFormat="false" ht="16.5" hidden="false" customHeight="true" outlineLevel="0" collapsed="false">
      <c r="A18" s="18" t="s">
        <v>49</v>
      </c>
      <c r="B18" s="19" t="n">
        <v>2819.78</v>
      </c>
      <c r="C18" s="20" t="n">
        <f aca="false">B18/78</f>
        <v>36.1510256410256</v>
      </c>
      <c r="D18" s="20" t="n">
        <f aca="false">C18*0.1</f>
        <v>3.61510256410256</v>
      </c>
      <c r="E18" s="21" t="n">
        <f aca="false">C18+D18</f>
        <v>39.7661282051282</v>
      </c>
      <c r="F18" s="5"/>
      <c r="G18" s="5"/>
      <c r="H18" s="10"/>
    </row>
    <row r="19" customFormat="false" ht="16.5" hidden="false" customHeight="true" outlineLevel="0" collapsed="false">
      <c r="A19" s="78" t="s">
        <v>50</v>
      </c>
      <c r="B19" s="79" t="n">
        <v>2958.79</v>
      </c>
      <c r="C19" s="80" t="n">
        <f aca="false">B19/78</f>
        <v>37.9332051282051</v>
      </c>
      <c r="D19" s="80" t="n">
        <f aca="false">C19*0.1</f>
        <v>3.79332051282051</v>
      </c>
      <c r="E19" s="81" t="n">
        <f aca="false">C19+D19</f>
        <v>41.7265256410256</v>
      </c>
      <c r="F19" s="5"/>
      <c r="G19" s="5"/>
      <c r="H19" s="10"/>
    </row>
    <row r="20" customFormat="false" ht="12.75" hidden="false" customHeight="false" outlineLevel="0" collapsed="false">
      <c r="A20" s="22"/>
      <c r="B20" s="23"/>
      <c r="C20" s="23"/>
      <c r="D20" s="23"/>
      <c r="E20" s="24"/>
      <c r="F20" s="5"/>
      <c r="G20" s="5"/>
      <c r="H20" s="10"/>
    </row>
    <row r="21" customFormat="false" ht="12.75" hidden="false" customHeight="false" outlineLevel="0" collapsed="false">
      <c r="A21" s="5"/>
      <c r="B21" s="5"/>
      <c r="C21" s="5"/>
      <c r="D21" s="5"/>
      <c r="E21" s="5"/>
      <c r="F21" s="5"/>
      <c r="G21" s="5"/>
      <c r="H21" s="10"/>
    </row>
    <row r="22" customFormat="false" ht="15" hidden="false" customHeight="false" outlineLevel="0" collapsed="false">
      <c r="A22" s="8" t="s">
        <v>56</v>
      </c>
      <c r="B22" s="8"/>
      <c r="C22" s="8"/>
      <c r="D22" s="8"/>
      <c r="E22" s="8"/>
      <c r="F22" s="9"/>
      <c r="G22" s="9"/>
      <c r="H22" s="10"/>
    </row>
    <row r="24" customFormat="false" ht="19.5" hidden="false" customHeight="true" outlineLevel="0" collapsed="false">
      <c r="B24" s="25" t="s">
        <v>17</v>
      </c>
      <c r="C24" s="25"/>
      <c r="D24" s="82"/>
      <c r="E24" s="26" t="n">
        <v>200</v>
      </c>
      <c r="F24" s="27"/>
    </row>
    <row r="26" customFormat="false" ht="25.5" hidden="false" customHeight="true" outlineLevel="0" collapsed="false">
      <c r="A26" s="28" t="s">
        <v>18</v>
      </c>
      <c r="B26" s="29" t="s">
        <v>19</v>
      </c>
      <c r="C26" s="29" t="s">
        <v>20</v>
      </c>
      <c r="D26" s="32"/>
      <c r="E26" s="29" t="s">
        <v>21</v>
      </c>
      <c r="F26" s="27"/>
    </row>
    <row r="27" customFormat="false" ht="19.5" hidden="false" customHeight="true" outlineLevel="0" collapsed="false">
      <c r="A27" s="30" t="s">
        <v>52</v>
      </c>
      <c r="B27" s="31"/>
      <c r="C27" s="32"/>
      <c r="D27" s="32"/>
      <c r="E27" s="33"/>
      <c r="F27" s="27"/>
    </row>
    <row r="28" customFormat="false" ht="19.5" hidden="false" customHeight="true" outlineLevel="0" collapsed="false">
      <c r="A28" s="34" t="s">
        <v>23</v>
      </c>
      <c r="B28" s="35" t="n">
        <v>3</v>
      </c>
      <c r="C28" s="84" t="n">
        <v>26.84</v>
      </c>
      <c r="D28" s="85"/>
      <c r="E28" s="37" t="n">
        <f aca="false">B28*C28</f>
        <v>80.52</v>
      </c>
      <c r="F28" s="27"/>
    </row>
    <row r="29" customFormat="false" ht="19.5" hidden="false" customHeight="true" outlineLevel="0" collapsed="false">
      <c r="A29" s="38" t="s">
        <v>23</v>
      </c>
      <c r="B29" s="39" t="n">
        <v>2</v>
      </c>
      <c r="C29" s="86" t="n">
        <v>33.56</v>
      </c>
      <c r="D29" s="87"/>
      <c r="E29" s="41" t="n">
        <f aca="false">B29*C29</f>
        <v>67.12</v>
      </c>
      <c r="F29" s="27"/>
    </row>
    <row r="30" customFormat="false" ht="19.5" hidden="false" customHeight="true" outlineLevel="0" collapsed="false">
      <c r="A30" s="38" t="s">
        <v>23</v>
      </c>
      <c r="B30" s="39" t="n">
        <v>3</v>
      </c>
      <c r="C30" s="86" t="n">
        <v>39.77</v>
      </c>
      <c r="D30" s="87"/>
      <c r="E30" s="41" t="n">
        <f aca="false">B30*C30</f>
        <v>119.31</v>
      </c>
      <c r="F30" s="27"/>
    </row>
    <row r="31" customFormat="false" ht="19.5" hidden="false" customHeight="true" outlineLevel="0" collapsed="false">
      <c r="A31" s="38" t="s">
        <v>23</v>
      </c>
      <c r="B31" s="42" t="n">
        <v>2</v>
      </c>
      <c r="C31" s="88" t="n">
        <v>41.73</v>
      </c>
      <c r="D31" s="89"/>
      <c r="E31" s="41" t="n">
        <f aca="false">B31*C31</f>
        <v>83.46</v>
      </c>
      <c r="F31" s="27"/>
    </row>
    <row r="32" customFormat="false" ht="19.5" hidden="false" customHeight="true" outlineLevel="0" collapsed="false">
      <c r="A32" s="44" t="s">
        <v>53</v>
      </c>
      <c r="B32" s="45" t="n">
        <f aca="false">SUM(B28:B31)</f>
        <v>10</v>
      </c>
      <c r="C32" s="46"/>
      <c r="D32" s="46"/>
      <c r="E32" s="47" t="n">
        <f aca="false">SUM(E28:E31)</f>
        <v>350.41</v>
      </c>
      <c r="F32" s="27"/>
    </row>
    <row r="33" customFormat="false" ht="14.25" hidden="false" customHeight="false" outlineLevel="0" collapsed="false">
      <c r="A33" s="64"/>
      <c r="B33" s="64"/>
      <c r="C33" s="64"/>
      <c r="D33" s="64"/>
      <c r="E33" s="65"/>
      <c r="F33" s="27"/>
    </row>
    <row r="34" customFormat="false" ht="19.5" hidden="false" customHeight="true" outlineLevel="0" collapsed="false">
      <c r="A34" s="66" t="s">
        <v>29</v>
      </c>
      <c r="B34" s="67"/>
      <c r="C34" s="67"/>
      <c r="D34" s="67"/>
      <c r="E34" s="68" t="n">
        <f aca="false">E24</f>
        <v>200</v>
      </c>
      <c r="F34" s="27"/>
    </row>
    <row r="35" customFormat="false" ht="19.5" hidden="false" customHeight="true" outlineLevel="0" collapsed="false">
      <c r="A35" s="69" t="s">
        <v>30</v>
      </c>
      <c r="B35" s="70"/>
      <c r="C35" s="70"/>
      <c r="D35" s="70"/>
      <c r="E35" s="71" t="n">
        <f aca="false">E32</f>
        <v>350.41</v>
      </c>
      <c r="F35" s="27"/>
    </row>
    <row r="36" customFormat="false" ht="19.5" hidden="false" customHeight="true" outlineLevel="0" collapsed="false">
      <c r="A36" s="72" t="s">
        <v>31</v>
      </c>
      <c r="B36" s="73"/>
      <c r="C36" s="73"/>
      <c r="D36" s="73"/>
      <c r="E36" s="74" t="n">
        <f aca="false">E34-E35</f>
        <v>-150.41</v>
      </c>
      <c r="F36" s="27"/>
    </row>
    <row r="38" customFormat="false" ht="12.75" hidden="false" customHeight="false" outlineLevel="0" collapsed="false">
      <c r="A38" s="75"/>
      <c r="B38" s="75"/>
      <c r="C38" s="75"/>
      <c r="D38" s="75"/>
      <c r="E38" s="76"/>
      <c r="F38" s="76"/>
      <c r="G38" s="77"/>
      <c r="H38" s="2"/>
    </row>
    <row r="39" customFormat="false" ht="12.75" hidden="false" customHeight="false" outlineLevel="0" collapsed="false">
      <c r="A39" s="2" t="s">
        <v>32</v>
      </c>
      <c r="B39" s="2"/>
      <c r="C39" s="77" t="s">
        <v>33</v>
      </c>
      <c r="D39" s="77"/>
      <c r="E39" s="77"/>
      <c r="F39" s="27"/>
      <c r="G39" s="27"/>
      <c r="H39" s="2"/>
    </row>
    <row r="40" customFormat="false" ht="12.75" hidden="false" customHeight="false" outlineLevel="0" collapsed="false">
      <c r="A40" s="2" t="s">
        <v>34</v>
      </c>
      <c r="B40" s="2"/>
      <c r="C40" s="77" t="s">
        <v>34</v>
      </c>
      <c r="D40" s="77"/>
      <c r="E40" s="77"/>
      <c r="F40" s="27"/>
      <c r="G40" s="27"/>
      <c r="H40" s="2"/>
    </row>
    <row r="41" customFormat="false" ht="12.75" hidden="false" customHeight="false" outlineLevel="0" collapsed="false">
      <c r="A41" s="2"/>
      <c r="B41" s="2"/>
      <c r="C41" s="77"/>
      <c r="D41" s="77"/>
      <c r="E41" s="77"/>
      <c r="F41" s="27"/>
      <c r="G41" s="27"/>
    </row>
  </sheetData>
  <mergeCells count="11">
    <mergeCell ref="A5:E5"/>
    <mergeCell ref="A6:E6"/>
    <mergeCell ref="A7:E7"/>
    <mergeCell ref="A8:E8"/>
    <mergeCell ref="A9:E9"/>
    <mergeCell ref="A11:E11"/>
    <mergeCell ref="A22:E22"/>
    <mergeCell ref="B24:C24"/>
    <mergeCell ref="C39:E39"/>
    <mergeCell ref="C40:E40"/>
    <mergeCell ref="C41:E41"/>
  </mergeCells>
  <printOptions headings="false" gridLines="false" gridLinesSet="true" horizontalCentered="false" verticalCentered="false"/>
  <pageMargins left="0.319444444444445" right="0.276388888888889" top="0.388194444444444" bottom="0.788888888888889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&amp;CPagina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2015-02-04T09:55:51Z</dcterms:created>
  <dc:creator>Battista Foresti</dc:creator>
  <dc:description/>
  <dc:language>it-IT</dc:language>
  <cp:lastModifiedBy/>
  <cp:lastPrinted>2023-08-08T12:32:11Z</cp:lastPrinted>
  <dcterms:modified xsi:type="dcterms:W3CDTF">2023-09-01T21:17:49Z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